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_ftn1" localSheetId="0">Бюджет!$C$40</definedName>
    <definedName name="_ftnref1" localSheetId="0">Бюджет!$E$32</definedName>
    <definedName name="APPT" localSheetId="0">Бюджет!$A$11</definedName>
    <definedName name="FIO" localSheetId="0">Бюджет!$F$11</definedName>
    <definedName name="LAST_CELL" localSheetId="0">Бюджет!#REF!</definedName>
    <definedName name="SIGN" localSheetId="0">Бюджет!$A$11:$H$12</definedName>
  </definedNames>
  <calcPr calcId="125725"/>
</workbook>
</file>

<file path=xl/calcChain.xml><?xml version="1.0" encoding="utf-8"?>
<calcChain xmlns="http://schemas.openxmlformats.org/spreadsheetml/2006/main">
  <c r="J30" i="1"/>
  <c r="J118" s="1"/>
  <c r="K30"/>
  <c r="K118"/>
  <c r="I30"/>
  <c r="I109"/>
  <c r="J109"/>
  <c r="K109"/>
  <c r="H109"/>
  <c r="I104"/>
  <c r="I26"/>
  <c r="I117"/>
  <c r="J117"/>
  <c r="K117"/>
  <c r="H117"/>
  <c r="I115"/>
  <c r="J115"/>
  <c r="K115"/>
  <c r="H115"/>
  <c r="I107"/>
  <c r="J107"/>
  <c r="K107"/>
  <c r="H107"/>
  <c r="J104"/>
  <c r="K104"/>
  <c r="H104"/>
  <c r="I78"/>
  <c r="J78"/>
  <c r="K78"/>
  <c r="H78"/>
  <c r="I70"/>
  <c r="J70"/>
  <c r="K70"/>
  <c r="H70"/>
  <c r="I64"/>
  <c r="J64"/>
  <c r="K64"/>
  <c r="H64"/>
  <c r="I60"/>
  <c r="J60"/>
  <c r="K60"/>
  <c r="H60"/>
  <c r="I55"/>
  <c r="J55"/>
  <c r="K55"/>
  <c r="H55"/>
  <c r="I53"/>
  <c r="J53"/>
  <c r="K53"/>
  <c r="H53"/>
  <c r="I50"/>
  <c r="J50"/>
  <c r="K50"/>
  <c r="H50"/>
  <c r="I42"/>
  <c r="J42"/>
  <c r="K42"/>
  <c r="H42"/>
  <c r="H30"/>
  <c r="I24"/>
  <c r="J24"/>
  <c r="K24"/>
  <c r="H24"/>
  <c r="H118" l="1"/>
  <c r="I118"/>
  <c r="I122" s="1"/>
  <c r="I126" s="1"/>
</calcChain>
</file>

<file path=xl/sharedStrings.xml><?xml version="1.0" encoding="utf-8"?>
<sst xmlns="http://schemas.openxmlformats.org/spreadsheetml/2006/main" count="723" uniqueCount="194">
  <si>
    <t>КФСР</t>
  </si>
  <si>
    <t>КЦСР</t>
  </si>
  <si>
    <t>Наименование КЦСР</t>
  </si>
  <si>
    <t>КВР</t>
  </si>
  <si>
    <t>КОСГУ</t>
  </si>
  <si>
    <t>Доп. ФК</t>
  </si>
  <si>
    <t>Код цели</t>
  </si>
  <si>
    <t>Лимиты 2024 год</t>
  </si>
  <si>
    <t>Лимиты 2025 год</t>
  </si>
  <si>
    <t>0104</t>
  </si>
  <si>
    <t>8540100140</t>
  </si>
  <si>
    <t>Фонд оплаты труда государственных (муниципальных) органов</t>
  </si>
  <si>
    <t>121</t>
  </si>
  <si>
    <t>211</t>
  </si>
  <si>
    <t>000</t>
  </si>
  <si>
    <t>0</t>
  </si>
  <si>
    <t>129</t>
  </si>
  <si>
    <t>213</t>
  </si>
  <si>
    <t>8550100140</t>
  </si>
  <si>
    <t>Расходы на выплаты по оплате труда работников органов местного самоуправления</t>
  </si>
  <si>
    <t>266</t>
  </si>
  <si>
    <t>8550100150</t>
  </si>
  <si>
    <t>Расходы на обеспечение функций органов местного самоуправления</t>
  </si>
  <si>
    <t>122</t>
  </si>
  <si>
    <t>212</t>
  </si>
  <si>
    <t>226</t>
  </si>
  <si>
    <t>244</t>
  </si>
  <si>
    <t>221</t>
  </si>
  <si>
    <t>223</t>
  </si>
  <si>
    <t>224</t>
  </si>
  <si>
    <t>225</t>
  </si>
  <si>
    <t>227</t>
  </si>
  <si>
    <t>310</t>
  </si>
  <si>
    <t>341</t>
  </si>
  <si>
    <t>343</t>
  </si>
  <si>
    <t>345</t>
  </si>
  <si>
    <t>346</t>
  </si>
  <si>
    <t>851</t>
  </si>
  <si>
    <t>291</t>
  </si>
  <si>
    <t>853</t>
  </si>
  <si>
    <t>0106</t>
  </si>
  <si>
    <t>8530180030</t>
  </si>
  <si>
    <t>Иные межбюджетные трансферты на осуществление полномочий контрольно-счетной комиссии поселения по осуществлению внешнего муниципального финансового контроля</t>
  </si>
  <si>
    <t>540</t>
  </si>
  <si>
    <t>251</t>
  </si>
  <si>
    <t>8550180050</t>
  </si>
  <si>
    <t>Иные межбюджетные трансферты на осуществление части полномочий по исполнению бюджета поселения</t>
  </si>
  <si>
    <t>0113</t>
  </si>
  <si>
    <t>8600110020</t>
  </si>
  <si>
    <t>Оценка недвижимости, признанию прав и регулированию отношений по муниципальной собственности</t>
  </si>
  <si>
    <t>247</t>
  </si>
  <si>
    <t>8600110030</t>
  </si>
  <si>
    <t>Реализация муниципальных функций, связанных с общегосударственным управлением</t>
  </si>
  <si>
    <t>349</t>
  </si>
  <si>
    <t>360</t>
  </si>
  <si>
    <t>296</t>
  </si>
  <si>
    <t>295</t>
  </si>
  <si>
    <t>297</t>
  </si>
  <si>
    <t>8600110350</t>
  </si>
  <si>
    <t>Оплата штрафов за нарушение законодательства РФ (административные правонарушения, штрафные санкции)</t>
  </si>
  <si>
    <t>293</t>
  </si>
  <si>
    <t>0203</t>
  </si>
  <si>
    <t>8600151180</t>
  </si>
  <si>
    <t>Осуществление первичного воинского учета на территории, где нет военных комиссариатов</t>
  </si>
  <si>
    <t>142</t>
  </si>
  <si>
    <t>0310</t>
  </si>
  <si>
    <t>4240315010</t>
  </si>
  <si>
    <t>Обеспечение пожарной безопасности</t>
  </si>
  <si>
    <t>4240315020</t>
  </si>
  <si>
    <t>Проведение профилактических мероприятий по предупреждению и предотвращению возникновения чрезвычайных ситуаций,развитие системы оповещения и информирования</t>
  </si>
  <si>
    <t>0314</t>
  </si>
  <si>
    <t>8600171340</t>
  </si>
  <si>
    <t>Осуществление отдельных государственных полномочий Ленинградской области в сфере административных правоотношений</t>
  </si>
  <si>
    <t>141</t>
  </si>
  <si>
    <t>0409</t>
  </si>
  <si>
    <t>4140115030</t>
  </si>
  <si>
    <t>Мероприятия, направленные на содержание автомобильных дорог общего пользования местного значения</t>
  </si>
  <si>
    <t>4140115040</t>
  </si>
  <si>
    <t>Мероприятия , направленные на ремонт автомобильных дорог общего пользования местного значения</t>
  </si>
  <si>
    <t>4140180550</t>
  </si>
  <si>
    <t>Содержание дорог</t>
  </si>
  <si>
    <t>005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</si>
  <si>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</si>
  <si>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148</t>
  </si>
  <si>
    <t>0412</t>
  </si>
  <si>
    <t>4240115180</t>
  </si>
  <si>
    <t>Проведение государственной регистрации права муниципальной собственности на земельные участки и постановка их на кадастровый учет</t>
  </si>
  <si>
    <t>4240115240</t>
  </si>
  <si>
    <t>Мероприятия по внесению изменений в Генеральный план Никольского городского поселения</t>
  </si>
  <si>
    <t>4240206070</t>
  </si>
  <si>
    <t>Субсидии некоммерческим организациям поддержки предпринимательства, не являющимся государственными (муниципальными) учреждениями, в целях возмещения затрат, связанных с оказанием безвозмездных информационных и консультационных услуг</t>
  </si>
  <si>
    <t>631</t>
  </si>
  <si>
    <t>246</t>
  </si>
  <si>
    <t>0501</t>
  </si>
  <si>
    <t>4240515090</t>
  </si>
  <si>
    <t>Взносы региональному оператору по капитальному ремонту многоквартирных домов</t>
  </si>
  <si>
    <t>4240515260</t>
  </si>
  <si>
    <t>Содержание объектов муниципальной собственности (незаселенные квартиры)</t>
  </si>
  <si>
    <t>0502</t>
  </si>
  <si>
    <t>4240415070</t>
  </si>
  <si>
    <t>Повышение надежности функционирования систем коммунальной и инженерной инфраструктуры</t>
  </si>
  <si>
    <t>228</t>
  </si>
  <si>
    <t>4240415270</t>
  </si>
  <si>
    <t>Субсидии организациям жилищно-коммунального комплекса, оказывающим услуги теплоснабжения населению, на возмещение затрат, связанных с приобретением топливно-энергетических ресурсов, выполнением работ, оказанием услуг, для надежного и бесперебойного теплоснабжения на территории поселения</t>
  </si>
  <si>
    <t>811</t>
  </si>
  <si>
    <t>245</t>
  </si>
  <si>
    <t>4240480970</t>
  </si>
  <si>
    <t>Закупка модульной котельной</t>
  </si>
  <si>
    <t>Реализация областного закона от 15.01.2018г.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</si>
  <si>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0503</t>
  </si>
  <si>
    <t>431F255550</t>
  </si>
  <si>
    <t>Реализация программ формирования современной городской среды</t>
  </si>
  <si>
    <t>100</t>
  </si>
  <si>
    <t>4340115120</t>
  </si>
  <si>
    <t>Организация и содержание наружного освещения улиц и территорий поселения</t>
  </si>
  <si>
    <t>4340115130</t>
  </si>
  <si>
    <t>Озеленение территории поселения</t>
  </si>
  <si>
    <t>4340115140</t>
  </si>
  <si>
    <t>Поддержание санитарного состояния поселения</t>
  </si>
  <si>
    <t>4340115150</t>
  </si>
  <si>
    <t>Оборудование и содержание мест отдыха детей и взрослого населения</t>
  </si>
  <si>
    <t>344</t>
  </si>
  <si>
    <t>4340115160</t>
  </si>
  <si>
    <t>Прочие мероприятия по благоустройству</t>
  </si>
  <si>
    <t>4340180610</t>
  </si>
  <si>
    <t>Содержание и обслуживание уличного освещения</t>
  </si>
  <si>
    <t>4380115200</t>
  </si>
  <si>
    <t>Проектные работы по благоустройству</t>
  </si>
  <si>
    <t>Мероприятия по благоустройству дворовых территорий муниципальных образований Ленинградской области</t>
  </si>
  <si>
    <t>0707</t>
  </si>
  <si>
    <t>8600110370</t>
  </si>
  <si>
    <t>Мероприятия по организации занятости детей, подростков и молодежи</t>
  </si>
  <si>
    <t>111</t>
  </si>
  <si>
    <t>119</t>
  </si>
  <si>
    <t>0801</t>
  </si>
  <si>
    <t>4440100170</t>
  </si>
  <si>
    <t>Предоставление субсидий муниципальным бюджетным учреждениям</t>
  </si>
  <si>
    <t>611</t>
  </si>
  <si>
    <t>241</t>
  </si>
  <si>
    <t>44401S0360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</si>
  <si>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 О мероприятиях по реализации государственной социальной политики"</t>
  </si>
  <si>
    <t>44401S4840</t>
  </si>
  <si>
    <t>Поддержка развития общественной инфраструктуры муниципального значения</t>
  </si>
  <si>
    <t>612</t>
  </si>
  <si>
    <t>4440200170</t>
  </si>
  <si>
    <t>44402S0360</t>
  </si>
  <si>
    <t>1101</t>
  </si>
  <si>
    <t>4440300170</t>
  </si>
  <si>
    <t>Итого</t>
  </si>
  <si>
    <t>Лимиты 2026 год</t>
  </si>
  <si>
    <t>Ожидаемое исполнение 2023 года</t>
  </si>
  <si>
    <t>Муниципальные выборы</t>
  </si>
  <si>
    <t>вывоз мусора с кладбища</t>
  </si>
  <si>
    <t>приобретение светильников</t>
  </si>
  <si>
    <t>работы по содержанию улич.освещения</t>
  </si>
  <si>
    <t>было присоединение к сети</t>
  </si>
  <si>
    <t xml:space="preserve">ремонт детских площадок </t>
  </si>
  <si>
    <t>материалы</t>
  </si>
  <si>
    <t xml:space="preserve">содержание парка?,кладбища? Что-то к дню поселка? вышка, установка елок, </t>
  </si>
  <si>
    <t>содержание площадок ТКО</t>
  </si>
  <si>
    <t>районные средства</t>
  </si>
  <si>
    <t>благоуст.между 24 и 26д. Пр.Речного флота</t>
  </si>
  <si>
    <t>членские взносы</t>
  </si>
  <si>
    <t xml:space="preserve">выплата почетным жителям </t>
  </si>
  <si>
    <t>договор с ЕРЦ</t>
  </si>
  <si>
    <t>отопление мун.квартир</t>
  </si>
  <si>
    <t>цветы, подарки,</t>
  </si>
  <si>
    <t xml:space="preserve">Реализация областного закона от 15.01.2018г. №147-оз </t>
  </si>
  <si>
    <t>акц.обработка,уборка и вывоз мусора на ст.Свирь , мусор в парке, после субботника</t>
  </si>
  <si>
    <t>уборка территории детских площадок</t>
  </si>
  <si>
    <t>дополнительное пенсионное обеспечение</t>
  </si>
  <si>
    <t>1001</t>
  </si>
  <si>
    <t>Ожидаемое исполнение расходов бюджета за 2024 год и план на 2025-2026 годы</t>
  </si>
  <si>
    <t>ремонт теплосетей от котельной до дома №9 ул.Преображенская</t>
  </si>
  <si>
    <t>дворовая территория м/у №1 по ул.Новая, и №2 и №4 по ул.Советская</t>
  </si>
  <si>
    <t>ул.Лисицыной-до пересечения с ул.Лисицыной, ул.Новая д.3-до пересечения ул.Сосновая</t>
  </si>
  <si>
    <t>ремонт сетей теплоснабжения и ГВС, ТО газ.сетей- собств.средства</t>
  </si>
  <si>
    <t>1022</t>
  </si>
  <si>
    <t>0111</t>
  </si>
  <si>
    <t>8600110010</t>
  </si>
  <si>
    <t>Резервный фонд</t>
  </si>
  <si>
    <t>свирские огни, юбилейные мероприятия</t>
  </si>
  <si>
    <t xml:space="preserve">доходы </t>
  </si>
  <si>
    <t>дефицит</t>
  </si>
  <si>
    <t>остаток на начало года</t>
  </si>
  <si>
    <t>итоговый дефицит</t>
  </si>
  <si>
    <t>закупка игровых элементов (депутатские)</t>
  </si>
  <si>
    <t>ремонт Новая 2-2 (опорный пункт)</t>
  </si>
  <si>
    <r>
      <rPr>
        <b/>
        <sz val="8"/>
        <color theme="1"/>
        <rFont val="Arial Cyr"/>
        <charset val="204"/>
      </rPr>
      <t>43402S4660</t>
    </r>
    <r>
      <rPr>
        <b/>
        <sz val="8"/>
        <color rgb="FF00B050"/>
        <rFont val="Arial Cyr"/>
        <charset val="204"/>
      </rPr>
      <t>/74660</t>
    </r>
  </si>
  <si>
    <r>
      <rPr>
        <b/>
        <sz val="8"/>
        <color theme="1"/>
        <rFont val="Arial Cyr"/>
        <charset val="204"/>
      </rPr>
      <t>42404S4660</t>
    </r>
    <r>
      <rPr>
        <b/>
        <sz val="8"/>
        <color rgb="FFFF0000"/>
        <rFont val="Arial Cyr"/>
        <charset val="204"/>
      </rPr>
      <t>/</t>
    </r>
    <r>
      <rPr>
        <b/>
        <sz val="8"/>
        <color rgb="FF00B050"/>
        <rFont val="Arial Cyr"/>
        <charset val="204"/>
      </rPr>
      <t xml:space="preserve"> 74770</t>
    </r>
  </si>
  <si>
    <r>
      <t>41801S4200/</t>
    </r>
    <r>
      <rPr>
        <b/>
        <sz val="8"/>
        <color rgb="FF00B050"/>
        <rFont val="Arial Cyr"/>
        <charset val="204"/>
      </rPr>
      <t>74200</t>
    </r>
  </si>
  <si>
    <t>43801S4750/</t>
  </si>
  <si>
    <t>428024790</t>
  </si>
  <si>
    <t>Мероприятия по создангию мест ТКО</t>
  </si>
</sst>
</file>

<file path=xl/styles.xml><?xml version="1.0" encoding="utf-8"?>
<styleSheet xmlns="http://schemas.openxmlformats.org/spreadsheetml/2006/main">
  <numFmts count="1">
    <numFmt numFmtId="164" formatCode="?"/>
  </numFmts>
  <fonts count="2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b/>
      <sz val="8.5"/>
      <name val="MS Sans Serif"/>
      <family val="2"/>
      <charset val="204"/>
    </font>
    <font>
      <sz val="8"/>
      <color rgb="FF0070C0"/>
      <name val="Arial Cyr"/>
    </font>
    <font>
      <sz val="8"/>
      <color rgb="FF00B0F0"/>
      <name val="Arial Cyr"/>
    </font>
    <font>
      <sz val="8"/>
      <color rgb="FFFF0000"/>
      <name val="Arial Cyr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sz val="8"/>
      <color theme="1"/>
      <name val="Arial Cyr"/>
    </font>
    <font>
      <b/>
      <sz val="8"/>
      <color rgb="FFFF0000"/>
      <name val="Arial Cyr"/>
      <charset val="204"/>
    </font>
    <font>
      <b/>
      <sz val="8"/>
      <color rgb="FFFF0000"/>
      <name val="Arial Cyr"/>
    </font>
    <font>
      <sz val="10"/>
      <color rgb="FFFF0000"/>
      <name val="Arial"/>
      <family val="2"/>
      <charset val="204"/>
    </font>
    <font>
      <b/>
      <sz val="8"/>
      <color rgb="FF00B050"/>
      <name val="Arial Cyr"/>
      <charset val="204"/>
    </font>
    <font>
      <sz val="8"/>
      <color rgb="FF00B050"/>
      <name val="Arial Cyr"/>
    </font>
    <font>
      <b/>
      <sz val="8"/>
      <color theme="1"/>
      <name val="Arial Cyr"/>
      <charset val="204"/>
    </font>
    <font>
      <sz val="8"/>
      <color rgb="FF00B050"/>
      <name val="Arial Cyr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left"/>
    </xf>
    <xf numFmtId="4" fontId="4" fillId="0" borderId="4" xfId="0" applyNumberFormat="1" applyFont="1" applyBorder="1" applyAlignment="1" applyProtection="1">
      <alignment horizontal="right"/>
    </xf>
    <xf numFmtId="0" fontId="0" fillId="0" borderId="0" xfId="0" applyAlignment="1">
      <alignment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 vertical="center" wrapText="1"/>
    </xf>
    <xf numFmtId="4" fontId="7" fillId="0" borderId="2" xfId="0" applyNumberFormat="1" applyFont="1" applyBorder="1" applyAlignment="1" applyProtection="1">
      <alignment horizontal="right" vertical="center" wrapText="1"/>
    </xf>
    <xf numFmtId="4" fontId="6" fillId="0" borderId="6" xfId="0" applyNumberFormat="1" applyFont="1" applyBorder="1" applyAlignment="1" applyProtection="1">
      <alignment horizontal="righ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" fontId="7" fillId="0" borderId="6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left" vertical="center" wrapText="1"/>
    </xf>
    <xf numFmtId="4" fontId="4" fillId="0" borderId="8" xfId="0" applyNumberFormat="1" applyFont="1" applyBorder="1" applyAlignment="1" applyProtection="1">
      <alignment horizontal="right" vertical="center" wrapText="1"/>
    </xf>
    <xf numFmtId="4" fontId="4" fillId="0" borderId="9" xfId="0" applyNumberFormat="1" applyFont="1" applyBorder="1" applyAlignment="1" applyProtection="1">
      <alignment horizontal="right" vertical="center" wrapText="1"/>
    </xf>
    <xf numFmtId="4" fontId="4" fillId="0" borderId="10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" fontId="9" fillId="0" borderId="8" xfId="0" applyNumberFormat="1" applyFont="1" applyBorder="1" applyAlignment="1" applyProtection="1">
      <alignment horizontal="right" vertical="center" wrapText="1"/>
    </xf>
    <xf numFmtId="4" fontId="10" fillId="0" borderId="8" xfId="0" applyNumberFormat="1" applyFont="1" applyBorder="1" applyAlignment="1" applyProtection="1">
      <alignment horizontal="right" vertical="center" wrapText="1"/>
    </xf>
    <xf numFmtId="0" fontId="11" fillId="0" borderId="0" xfId="0" applyFont="1"/>
    <xf numFmtId="4" fontId="12" fillId="0" borderId="2" xfId="0" applyNumberFormat="1" applyFont="1" applyBorder="1" applyAlignment="1" applyProtection="1">
      <alignment horizontal="right" vertical="center" wrapText="1"/>
    </xf>
    <xf numFmtId="4" fontId="12" fillId="0" borderId="6" xfId="0" applyNumberFormat="1" applyFont="1" applyBorder="1" applyAlignment="1" applyProtection="1">
      <alignment horizontal="right" vertical="center" wrapText="1"/>
    </xf>
    <xf numFmtId="4" fontId="12" fillId="0" borderId="1" xfId="0" applyNumberFormat="1" applyFont="1" applyBorder="1" applyAlignment="1" applyProtection="1">
      <alignment horizontal="right" vertical="center" wrapText="1"/>
    </xf>
    <xf numFmtId="49" fontId="8" fillId="0" borderId="2" xfId="0" applyNumberFormat="1" applyFont="1" applyBorder="1" applyAlignment="1" applyProtection="1">
      <alignment horizontal="center" vertical="center" wrapText="1"/>
    </xf>
    <xf numFmtId="49" fontId="9" fillId="0" borderId="8" xfId="0" applyNumberFormat="1" applyFont="1" applyBorder="1" applyAlignment="1" applyProtection="1">
      <alignment horizontal="left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left" vertical="center" wrapText="1"/>
    </xf>
    <xf numFmtId="4" fontId="2" fillId="0" borderId="12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4" xfId="0" applyNumberFormat="1" applyFont="1" applyBorder="1" applyAlignment="1" applyProtection="1">
      <alignment horizontal="righ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49" fontId="8" fillId="0" borderId="2" xfId="0" applyNumberFormat="1" applyFont="1" applyBorder="1" applyAlignment="1" applyProtection="1">
      <alignment horizontal="left" vertical="center" wrapText="1"/>
    </xf>
    <xf numFmtId="4" fontId="2" fillId="0" borderId="9" xfId="0" applyNumberFormat="1" applyFont="1" applyBorder="1" applyAlignment="1" applyProtection="1">
      <alignment horizontal="right" vertical="center" wrapText="1"/>
    </xf>
    <xf numFmtId="4" fontId="2" fillId="0" borderId="15" xfId="0" applyNumberFormat="1" applyFont="1" applyBorder="1" applyAlignment="1" applyProtection="1">
      <alignment horizontal="right" vertical="center" wrapText="1"/>
    </xf>
    <xf numFmtId="49" fontId="10" fillId="0" borderId="7" xfId="0" applyNumberFormat="1" applyFont="1" applyBorder="1" applyAlignment="1" applyProtection="1">
      <alignment horizontal="center" vertical="center" wrapText="1"/>
    </xf>
    <xf numFmtId="49" fontId="10" fillId="0" borderId="8" xfId="0" applyNumberFormat="1" applyFont="1" applyBorder="1" applyAlignment="1" applyProtection="1">
      <alignment horizontal="center" vertical="center" wrapText="1"/>
    </xf>
    <xf numFmtId="49" fontId="10" fillId="0" borderId="8" xfId="0" applyNumberFormat="1" applyFont="1" applyBorder="1" applyAlignment="1" applyProtection="1">
      <alignment horizontal="left" vertical="center" wrapText="1"/>
    </xf>
    <xf numFmtId="4" fontId="8" fillId="2" borderId="2" xfId="0" applyNumberFormat="1" applyFont="1" applyFill="1" applyBorder="1" applyAlignment="1" applyProtection="1">
      <alignment horizontal="right" vertical="center" wrapText="1"/>
    </xf>
    <xf numFmtId="4" fontId="2" fillId="2" borderId="2" xfId="0" applyNumberFormat="1" applyFont="1" applyFill="1" applyBorder="1" applyAlignment="1" applyProtection="1">
      <alignment horizontal="right" vertical="center" wrapText="1"/>
    </xf>
    <xf numFmtId="4" fontId="4" fillId="2" borderId="4" xfId="0" applyNumberFormat="1" applyFont="1" applyFill="1" applyBorder="1" applyAlignment="1" applyProtection="1">
      <alignment horizontal="right" vertical="center" wrapText="1"/>
    </xf>
    <xf numFmtId="4" fontId="7" fillId="2" borderId="2" xfId="0" applyNumberFormat="1" applyFont="1" applyFill="1" applyBorder="1" applyAlignment="1" applyProtection="1">
      <alignment horizontal="right" vertical="center" wrapText="1"/>
    </xf>
    <xf numFmtId="4" fontId="2" fillId="3" borderId="2" xfId="0" applyNumberFormat="1" applyFont="1" applyFill="1" applyBorder="1" applyAlignment="1" applyProtection="1">
      <alignment horizontal="right" vertical="center" wrapText="1"/>
    </xf>
    <xf numFmtId="4" fontId="14" fillId="2" borderId="4" xfId="0" applyNumberFormat="1" applyFont="1" applyFill="1" applyBorder="1" applyAlignment="1" applyProtection="1">
      <alignment horizontal="right"/>
    </xf>
    <xf numFmtId="0" fontId="15" fillId="0" borderId="0" xfId="0" applyFont="1" applyAlignment="1">
      <alignment horizontal="right"/>
    </xf>
    <xf numFmtId="4" fontId="10" fillId="0" borderId="9" xfId="0" applyNumberFormat="1" applyFont="1" applyBorder="1" applyAlignment="1" applyProtection="1">
      <alignment horizontal="right" vertical="center" wrapText="1"/>
    </xf>
    <xf numFmtId="4" fontId="10" fillId="0" borderId="11" xfId="0" applyNumberFormat="1" applyFont="1" applyBorder="1" applyAlignment="1" applyProtection="1">
      <alignment horizontal="right" vertical="center" wrapText="1"/>
    </xf>
    <xf numFmtId="4" fontId="10" fillId="0" borderId="8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</xf>
    <xf numFmtId="4" fontId="4" fillId="0" borderId="4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49" fontId="13" fillId="0" borderId="2" xfId="0" applyNumberFormat="1" applyFont="1" applyBorder="1" applyAlignment="1" applyProtection="1">
      <alignment horizontal="center" vertical="center" wrapText="1"/>
    </xf>
    <xf numFmtId="49" fontId="17" fillId="0" borderId="2" xfId="0" applyNumberFormat="1" applyFont="1" applyBorder="1" applyAlignment="1" applyProtection="1">
      <alignment horizontal="left" vertical="center" wrapText="1"/>
    </xf>
    <xf numFmtId="49" fontId="16" fillId="0" borderId="2" xfId="0" applyNumberFormat="1" applyFont="1" applyBorder="1" applyAlignment="1" applyProtection="1">
      <alignment horizontal="center" vertical="center" wrapText="1"/>
    </xf>
    <xf numFmtId="49" fontId="16" fillId="0" borderId="2" xfId="0" applyNumberFormat="1" applyFont="1" applyBorder="1" applyAlignment="1" applyProtection="1">
      <alignment horizontal="left" vertical="center" wrapText="1"/>
    </xf>
    <xf numFmtId="49" fontId="19" fillId="0" borderId="2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20" fillId="0" borderId="0" xfId="0" applyFont="1" applyBorder="1" applyAlignment="1" applyProtection="1">
      <alignment horizontal="center" vertical="top" wrapText="1"/>
    </xf>
    <xf numFmtId="4" fontId="4" fillId="3" borderId="4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26"/>
  <sheetViews>
    <sheetView showGridLines="0" tabSelected="1" workbookViewId="0">
      <pane ySplit="3" topLeftCell="A115" activePane="bottomLeft" state="frozen"/>
      <selection pane="bottomLeft" activeCell="V133" sqref="V133"/>
    </sheetView>
  </sheetViews>
  <sheetFormatPr defaultRowHeight="12.75" customHeight="1" outlineLevelRow="1"/>
  <cols>
    <col min="1" max="1" width="4.140625" customWidth="1"/>
    <col min="2" max="2" width="12.140625" customWidth="1"/>
    <col min="3" max="3" width="22.140625" customWidth="1"/>
    <col min="4" max="4" width="4.5703125" customWidth="1"/>
    <col min="5" max="5" width="4.85546875" customWidth="1"/>
    <col min="6" max="6" width="4" customWidth="1"/>
    <col min="7" max="7" width="5.140625" customWidth="1"/>
    <col min="8" max="8" width="11.42578125" customWidth="1"/>
    <col min="9" max="9" width="11" customWidth="1"/>
    <col min="10" max="10" width="11.85546875" customWidth="1"/>
    <col min="11" max="11" width="11.5703125" customWidth="1"/>
  </cols>
  <sheetData>
    <row r="1" spans="1:15">
      <c r="H1" s="74"/>
      <c r="I1" s="75"/>
      <c r="J1" s="75"/>
      <c r="K1" s="75"/>
      <c r="L1" s="75"/>
      <c r="M1" s="75"/>
      <c r="N1" s="75"/>
      <c r="O1" s="75"/>
    </row>
    <row r="2" spans="1:15" ht="36" customHeight="1">
      <c r="A2" s="76" t="s">
        <v>172</v>
      </c>
      <c r="B2" s="76"/>
      <c r="C2" s="76"/>
      <c r="D2" s="76"/>
      <c r="E2" s="76"/>
      <c r="F2" s="76"/>
      <c r="G2" s="76"/>
    </row>
    <row r="3" spans="1:15" ht="31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9" t="s">
        <v>150</v>
      </c>
      <c r="I3" s="1" t="s">
        <v>7</v>
      </c>
      <c r="J3" s="15" t="s">
        <v>8</v>
      </c>
      <c r="K3" s="19" t="s">
        <v>149</v>
      </c>
      <c r="N3" s="14"/>
    </row>
    <row r="4" spans="1:15" ht="33.75" outlineLevel="1">
      <c r="A4" s="2" t="s">
        <v>9</v>
      </c>
      <c r="B4" s="2" t="s">
        <v>10</v>
      </c>
      <c r="C4" s="3" t="s">
        <v>11</v>
      </c>
      <c r="D4" s="2" t="s">
        <v>12</v>
      </c>
      <c r="E4" s="2" t="s">
        <v>13</v>
      </c>
      <c r="F4" s="2" t="s">
        <v>14</v>
      </c>
      <c r="G4" s="2" t="s">
        <v>15</v>
      </c>
      <c r="H4" s="4">
        <v>1100000</v>
      </c>
      <c r="I4" s="4">
        <v>1270000</v>
      </c>
      <c r="J4" s="16">
        <v>1400000</v>
      </c>
      <c r="K4" s="17">
        <v>1500000</v>
      </c>
    </row>
    <row r="5" spans="1:15" ht="33.75" outlineLevel="1">
      <c r="A5" s="2" t="s">
        <v>9</v>
      </c>
      <c r="B5" s="2" t="s">
        <v>10</v>
      </c>
      <c r="C5" s="3" t="s">
        <v>11</v>
      </c>
      <c r="D5" s="2" t="s">
        <v>16</v>
      </c>
      <c r="E5" s="2" t="s">
        <v>17</v>
      </c>
      <c r="F5" s="2" t="s">
        <v>14</v>
      </c>
      <c r="G5" s="2" t="s">
        <v>15</v>
      </c>
      <c r="H5" s="4">
        <v>320000</v>
      </c>
      <c r="I5" s="4">
        <v>380000</v>
      </c>
      <c r="J5" s="16">
        <v>400000</v>
      </c>
      <c r="K5" s="17">
        <v>440000</v>
      </c>
    </row>
    <row r="6" spans="1:15" ht="45" outlineLevel="1">
      <c r="A6" s="2" t="s">
        <v>9</v>
      </c>
      <c r="B6" s="2" t="s">
        <v>18</v>
      </c>
      <c r="C6" s="3" t="s">
        <v>19</v>
      </c>
      <c r="D6" s="2" t="s">
        <v>12</v>
      </c>
      <c r="E6" s="2" t="s">
        <v>13</v>
      </c>
      <c r="F6" s="2" t="s">
        <v>14</v>
      </c>
      <c r="G6" s="2" t="s">
        <v>15</v>
      </c>
      <c r="H6" s="4">
        <v>3800000</v>
      </c>
      <c r="I6" s="4">
        <v>4800000</v>
      </c>
      <c r="J6" s="16">
        <v>5000000</v>
      </c>
      <c r="K6" s="17">
        <v>5300000</v>
      </c>
    </row>
    <row r="7" spans="1:15" ht="45" outlineLevel="1">
      <c r="A7" s="2" t="s">
        <v>9</v>
      </c>
      <c r="B7" s="2" t="s">
        <v>18</v>
      </c>
      <c r="C7" s="3" t="s">
        <v>19</v>
      </c>
      <c r="D7" s="2" t="s">
        <v>12</v>
      </c>
      <c r="E7" s="2" t="s">
        <v>20</v>
      </c>
      <c r="F7" s="2" t="s">
        <v>14</v>
      </c>
      <c r="G7" s="2" t="s">
        <v>15</v>
      </c>
      <c r="H7" s="4">
        <v>30000</v>
      </c>
      <c r="I7" s="4">
        <v>30000</v>
      </c>
      <c r="J7" s="16">
        <v>30000</v>
      </c>
      <c r="K7" s="17">
        <v>30000</v>
      </c>
    </row>
    <row r="8" spans="1:15" ht="45" outlineLevel="1">
      <c r="A8" s="2" t="s">
        <v>9</v>
      </c>
      <c r="B8" s="2" t="s">
        <v>18</v>
      </c>
      <c r="C8" s="3" t="s">
        <v>19</v>
      </c>
      <c r="D8" s="2" t="s">
        <v>16</v>
      </c>
      <c r="E8" s="2" t="s">
        <v>17</v>
      </c>
      <c r="F8" s="2" t="s">
        <v>14</v>
      </c>
      <c r="G8" s="2" t="s">
        <v>15</v>
      </c>
      <c r="H8" s="4">
        <v>1170000</v>
      </c>
      <c r="I8" s="4">
        <v>1440000</v>
      </c>
      <c r="J8" s="16">
        <v>1500000</v>
      </c>
      <c r="K8" s="17">
        <v>1600000</v>
      </c>
    </row>
    <row r="9" spans="1:15" ht="33.75" outlineLevel="1">
      <c r="A9" s="2" t="s">
        <v>9</v>
      </c>
      <c r="B9" s="2" t="s">
        <v>21</v>
      </c>
      <c r="C9" s="3" t="s">
        <v>22</v>
      </c>
      <c r="D9" s="2" t="s">
        <v>23</v>
      </c>
      <c r="E9" s="2" t="s">
        <v>24</v>
      </c>
      <c r="F9" s="2" t="s">
        <v>14</v>
      </c>
      <c r="G9" s="2" t="s">
        <v>15</v>
      </c>
      <c r="H9" s="4">
        <v>4000</v>
      </c>
      <c r="I9" s="4">
        <v>4000</v>
      </c>
      <c r="J9" s="16">
        <v>4000</v>
      </c>
      <c r="K9" s="17">
        <v>3000</v>
      </c>
    </row>
    <row r="10" spans="1:15" ht="33.75" outlineLevel="1">
      <c r="A10" s="2" t="s">
        <v>9</v>
      </c>
      <c r="B10" s="2" t="s">
        <v>21</v>
      </c>
      <c r="C10" s="3" t="s">
        <v>22</v>
      </c>
      <c r="D10" s="2" t="s">
        <v>23</v>
      </c>
      <c r="E10" s="2" t="s">
        <v>25</v>
      </c>
      <c r="F10" s="2" t="s">
        <v>14</v>
      </c>
      <c r="G10" s="2" t="s">
        <v>15</v>
      </c>
      <c r="H10" s="4">
        <v>14450</v>
      </c>
      <c r="I10" s="4">
        <v>15000</v>
      </c>
      <c r="J10" s="16">
        <v>20000</v>
      </c>
      <c r="K10" s="17">
        <v>20000</v>
      </c>
    </row>
    <row r="11" spans="1:15" ht="33.75" outlineLevel="1">
      <c r="A11" s="2" t="s">
        <v>9</v>
      </c>
      <c r="B11" s="2" t="s">
        <v>21</v>
      </c>
      <c r="C11" s="3" t="s">
        <v>22</v>
      </c>
      <c r="D11" s="2" t="s">
        <v>26</v>
      </c>
      <c r="E11" s="2" t="s">
        <v>27</v>
      </c>
      <c r="F11" s="2" t="s">
        <v>14</v>
      </c>
      <c r="G11" s="2" t="s">
        <v>15</v>
      </c>
      <c r="H11" s="4">
        <v>120000</v>
      </c>
      <c r="I11" s="4">
        <v>130000</v>
      </c>
      <c r="J11" s="16">
        <v>130000</v>
      </c>
      <c r="K11" s="17">
        <v>130000</v>
      </c>
    </row>
    <row r="12" spans="1:15" ht="33.75" outlineLevel="1">
      <c r="A12" s="2" t="s">
        <v>9</v>
      </c>
      <c r="B12" s="2" t="s">
        <v>21</v>
      </c>
      <c r="C12" s="3" t="s">
        <v>22</v>
      </c>
      <c r="D12" s="2" t="s">
        <v>26</v>
      </c>
      <c r="E12" s="2" t="s">
        <v>28</v>
      </c>
      <c r="F12" s="2" t="s">
        <v>14</v>
      </c>
      <c r="G12" s="2" t="s">
        <v>15</v>
      </c>
      <c r="H12" s="4">
        <v>33418.160000000003</v>
      </c>
      <c r="I12" s="4">
        <v>0</v>
      </c>
      <c r="J12" s="16">
        <v>0</v>
      </c>
      <c r="K12" s="17">
        <v>0</v>
      </c>
    </row>
    <row r="13" spans="1:15" ht="33.75" outlineLevel="1">
      <c r="A13" s="2" t="s">
        <v>9</v>
      </c>
      <c r="B13" s="2" t="s">
        <v>21</v>
      </c>
      <c r="C13" s="3" t="s">
        <v>22</v>
      </c>
      <c r="D13" s="2" t="s">
        <v>26</v>
      </c>
      <c r="E13" s="2" t="s">
        <v>29</v>
      </c>
      <c r="F13" s="2" t="s">
        <v>14</v>
      </c>
      <c r="G13" s="2" t="s">
        <v>15</v>
      </c>
      <c r="H13" s="4">
        <v>430000</v>
      </c>
      <c r="I13" s="4">
        <v>523000</v>
      </c>
      <c r="J13" s="16">
        <v>550000</v>
      </c>
      <c r="K13" s="17">
        <v>550000</v>
      </c>
    </row>
    <row r="14" spans="1:15" ht="33.75" outlineLevel="1">
      <c r="A14" s="2" t="s">
        <v>9</v>
      </c>
      <c r="B14" s="2" t="s">
        <v>21</v>
      </c>
      <c r="C14" s="3" t="s">
        <v>22</v>
      </c>
      <c r="D14" s="2" t="s">
        <v>26</v>
      </c>
      <c r="E14" s="2" t="s">
        <v>30</v>
      </c>
      <c r="F14" s="2" t="s">
        <v>14</v>
      </c>
      <c r="G14" s="2" t="s">
        <v>15</v>
      </c>
      <c r="H14" s="4">
        <v>100000</v>
      </c>
      <c r="I14" s="4">
        <v>70000</v>
      </c>
      <c r="J14" s="16">
        <v>100000</v>
      </c>
      <c r="K14" s="17">
        <v>100000</v>
      </c>
    </row>
    <row r="15" spans="1:15" ht="33.75" outlineLevel="1">
      <c r="A15" s="2" t="s">
        <v>9</v>
      </c>
      <c r="B15" s="2" t="s">
        <v>21</v>
      </c>
      <c r="C15" s="3" t="s">
        <v>22</v>
      </c>
      <c r="D15" s="2" t="s">
        <v>26</v>
      </c>
      <c r="E15" s="2" t="s">
        <v>25</v>
      </c>
      <c r="F15" s="2" t="s">
        <v>14</v>
      </c>
      <c r="G15" s="2" t="s">
        <v>15</v>
      </c>
      <c r="H15" s="4">
        <v>566581.84</v>
      </c>
      <c r="I15" s="4">
        <v>600000</v>
      </c>
      <c r="J15" s="16">
        <v>650000</v>
      </c>
      <c r="K15" s="17">
        <v>700000</v>
      </c>
    </row>
    <row r="16" spans="1:15" ht="33.75" outlineLevel="1">
      <c r="A16" s="2" t="s">
        <v>9</v>
      </c>
      <c r="B16" s="2" t="s">
        <v>21</v>
      </c>
      <c r="C16" s="3" t="s">
        <v>22</v>
      </c>
      <c r="D16" s="2" t="s">
        <v>26</v>
      </c>
      <c r="E16" s="2" t="s">
        <v>31</v>
      </c>
      <c r="F16" s="2" t="s">
        <v>14</v>
      </c>
      <c r="G16" s="2" t="s">
        <v>15</v>
      </c>
      <c r="H16" s="4">
        <v>12000</v>
      </c>
      <c r="I16" s="4">
        <v>13000</v>
      </c>
      <c r="J16" s="16">
        <v>14000</v>
      </c>
      <c r="K16" s="17">
        <v>17000</v>
      </c>
    </row>
    <row r="17" spans="1:12" ht="33.75" outlineLevel="1">
      <c r="A17" s="2" t="s">
        <v>9</v>
      </c>
      <c r="B17" s="2" t="s">
        <v>21</v>
      </c>
      <c r="C17" s="3" t="s">
        <v>22</v>
      </c>
      <c r="D17" s="2" t="s">
        <v>26</v>
      </c>
      <c r="E17" s="2" t="s">
        <v>32</v>
      </c>
      <c r="F17" s="2" t="s">
        <v>14</v>
      </c>
      <c r="G17" s="2" t="s">
        <v>15</v>
      </c>
      <c r="H17" s="4">
        <v>78000</v>
      </c>
      <c r="I17" s="4">
        <v>100000</v>
      </c>
      <c r="J17" s="16">
        <v>100000</v>
      </c>
      <c r="K17" s="17">
        <v>100000</v>
      </c>
    </row>
    <row r="18" spans="1:12" ht="33.75" outlineLevel="1">
      <c r="A18" s="2" t="s">
        <v>9</v>
      </c>
      <c r="B18" s="2" t="s">
        <v>21</v>
      </c>
      <c r="C18" s="3" t="s">
        <v>22</v>
      </c>
      <c r="D18" s="2" t="s">
        <v>26</v>
      </c>
      <c r="E18" s="2" t="s">
        <v>33</v>
      </c>
      <c r="F18" s="2" t="s">
        <v>14</v>
      </c>
      <c r="G18" s="2" t="s">
        <v>15</v>
      </c>
      <c r="H18" s="4">
        <v>0</v>
      </c>
      <c r="I18" s="4">
        <v>2000</v>
      </c>
      <c r="J18" s="16">
        <v>0</v>
      </c>
      <c r="K18" s="17">
        <v>0</v>
      </c>
    </row>
    <row r="19" spans="1:12" ht="33.75" outlineLevel="1">
      <c r="A19" s="2" t="s">
        <v>9</v>
      </c>
      <c r="B19" s="2" t="s">
        <v>21</v>
      </c>
      <c r="C19" s="3" t="s">
        <v>22</v>
      </c>
      <c r="D19" s="2" t="s">
        <v>26</v>
      </c>
      <c r="E19" s="2" t="s">
        <v>34</v>
      </c>
      <c r="F19" s="2" t="s">
        <v>14</v>
      </c>
      <c r="G19" s="2" t="s">
        <v>15</v>
      </c>
      <c r="H19" s="4">
        <v>173507.12</v>
      </c>
      <c r="I19" s="4">
        <v>200000</v>
      </c>
      <c r="J19" s="16">
        <v>250000</v>
      </c>
      <c r="K19" s="17">
        <v>250000</v>
      </c>
    </row>
    <row r="20" spans="1:12" ht="33.75" outlineLevel="1">
      <c r="A20" s="2" t="s">
        <v>9</v>
      </c>
      <c r="B20" s="2" t="s">
        <v>21</v>
      </c>
      <c r="C20" s="3" t="s">
        <v>22</v>
      </c>
      <c r="D20" s="2" t="s">
        <v>26</v>
      </c>
      <c r="E20" s="2" t="s">
        <v>35</v>
      </c>
      <c r="F20" s="2" t="s">
        <v>14</v>
      </c>
      <c r="G20" s="2" t="s">
        <v>15</v>
      </c>
      <c r="H20" s="4">
        <v>0</v>
      </c>
      <c r="I20" s="4">
        <v>0</v>
      </c>
      <c r="J20" s="16">
        <v>0</v>
      </c>
      <c r="K20" s="17">
        <v>0</v>
      </c>
    </row>
    <row r="21" spans="1:12" ht="33.75" outlineLevel="1">
      <c r="A21" s="2" t="s">
        <v>9</v>
      </c>
      <c r="B21" s="2" t="s">
        <v>21</v>
      </c>
      <c r="C21" s="3" t="s">
        <v>22</v>
      </c>
      <c r="D21" s="2" t="s">
        <v>26</v>
      </c>
      <c r="E21" s="2" t="s">
        <v>36</v>
      </c>
      <c r="F21" s="2" t="s">
        <v>14</v>
      </c>
      <c r="G21" s="2" t="s">
        <v>15</v>
      </c>
      <c r="H21" s="4">
        <v>100000</v>
      </c>
      <c r="I21" s="4">
        <v>100000</v>
      </c>
      <c r="J21" s="16">
        <v>100000</v>
      </c>
      <c r="K21" s="17">
        <v>100000</v>
      </c>
    </row>
    <row r="22" spans="1:12" ht="33.75" outlineLevel="1">
      <c r="A22" s="2" t="s">
        <v>9</v>
      </c>
      <c r="B22" s="2" t="s">
        <v>21</v>
      </c>
      <c r="C22" s="3" t="s">
        <v>22</v>
      </c>
      <c r="D22" s="2" t="s">
        <v>37</v>
      </c>
      <c r="E22" s="2" t="s">
        <v>38</v>
      </c>
      <c r="F22" s="2" t="s">
        <v>14</v>
      </c>
      <c r="G22" s="2" t="s">
        <v>15</v>
      </c>
      <c r="H22" s="4">
        <v>2000</v>
      </c>
      <c r="I22" s="4">
        <v>2000</v>
      </c>
      <c r="J22" s="16">
        <v>2000</v>
      </c>
      <c r="K22" s="17">
        <v>2000</v>
      </c>
    </row>
    <row r="23" spans="1:12" ht="33.75" outlineLevel="1">
      <c r="A23" s="2" t="s">
        <v>9</v>
      </c>
      <c r="B23" s="2" t="s">
        <v>21</v>
      </c>
      <c r="C23" s="3" t="s">
        <v>22</v>
      </c>
      <c r="D23" s="2" t="s">
        <v>39</v>
      </c>
      <c r="E23" s="2" t="s">
        <v>38</v>
      </c>
      <c r="F23" s="2" t="s">
        <v>14</v>
      </c>
      <c r="G23" s="2" t="s">
        <v>15</v>
      </c>
      <c r="H23" s="4">
        <v>1000</v>
      </c>
      <c r="I23" s="4">
        <v>1000</v>
      </c>
      <c r="J23" s="16">
        <v>0</v>
      </c>
      <c r="K23" s="17"/>
    </row>
    <row r="24" spans="1:12" ht="22.5">
      <c r="A24" s="5" t="s">
        <v>9</v>
      </c>
      <c r="B24" s="6"/>
      <c r="C24" s="7"/>
      <c r="D24" s="6"/>
      <c r="E24" s="6"/>
      <c r="F24" s="6"/>
      <c r="G24" s="6"/>
      <c r="H24" s="8">
        <f>SUM(H4:H23)</f>
        <v>8054957.1200000001</v>
      </c>
      <c r="I24" s="8">
        <f t="shared" ref="I24:K24" si="0">SUM(I4:I23)</f>
        <v>9680000</v>
      </c>
      <c r="J24" s="8">
        <f t="shared" si="0"/>
        <v>10250000</v>
      </c>
      <c r="K24" s="8">
        <f t="shared" si="0"/>
        <v>10842000</v>
      </c>
    </row>
    <row r="25" spans="1:12">
      <c r="A25" s="32"/>
      <c r="B25" s="32"/>
      <c r="C25" s="34" t="s">
        <v>151</v>
      </c>
      <c r="D25" s="32"/>
      <c r="E25" s="32"/>
      <c r="F25" s="32"/>
      <c r="G25" s="32"/>
      <c r="H25" s="18"/>
      <c r="I25" s="48">
        <v>212100</v>
      </c>
      <c r="J25" s="18"/>
      <c r="K25" s="18"/>
    </row>
    <row r="26" spans="1:12">
      <c r="A26" s="26"/>
      <c r="B26" s="27"/>
      <c r="C26" s="28"/>
      <c r="D26" s="27"/>
      <c r="E26" s="27"/>
      <c r="F26" s="27"/>
      <c r="G26" s="27"/>
      <c r="H26" s="29"/>
      <c r="I26" s="36">
        <f>SUM(I25)</f>
        <v>212100</v>
      </c>
      <c r="J26" s="30"/>
      <c r="K26" s="31"/>
    </row>
    <row r="27" spans="1:12" ht="101.25" outlineLevel="1">
      <c r="A27" s="2" t="s">
        <v>40</v>
      </c>
      <c r="B27" s="2" t="s">
        <v>41</v>
      </c>
      <c r="C27" s="3" t="s">
        <v>42</v>
      </c>
      <c r="D27" s="2" t="s">
        <v>43</v>
      </c>
      <c r="E27" s="2" t="s">
        <v>44</v>
      </c>
      <c r="F27" s="2" t="s">
        <v>14</v>
      </c>
      <c r="G27" s="2" t="s">
        <v>15</v>
      </c>
      <c r="H27" s="4">
        <v>31100</v>
      </c>
      <c r="I27" s="4">
        <v>38500</v>
      </c>
      <c r="J27" s="16">
        <v>38500</v>
      </c>
      <c r="K27" s="17">
        <v>38500</v>
      </c>
    </row>
    <row r="28" spans="1:12" ht="56.25" outlineLevel="1">
      <c r="A28" s="2" t="s">
        <v>40</v>
      </c>
      <c r="B28" s="2" t="s">
        <v>45</v>
      </c>
      <c r="C28" s="3" t="s">
        <v>46</v>
      </c>
      <c r="D28" s="2" t="s">
        <v>43</v>
      </c>
      <c r="E28" s="2" t="s">
        <v>44</v>
      </c>
      <c r="F28" s="2" t="s">
        <v>14</v>
      </c>
      <c r="G28" s="2" t="s">
        <v>15</v>
      </c>
      <c r="H28" s="4">
        <v>93785</v>
      </c>
      <c r="I28" s="4">
        <v>115982</v>
      </c>
      <c r="J28" s="16">
        <v>116000</v>
      </c>
      <c r="K28" s="17">
        <v>116000</v>
      </c>
    </row>
    <row r="29" spans="1:12" ht="22.5" outlineLevel="1">
      <c r="A29" s="52" t="s">
        <v>178</v>
      </c>
      <c r="B29" s="53" t="s">
        <v>179</v>
      </c>
      <c r="C29" s="54" t="s">
        <v>180</v>
      </c>
      <c r="D29" s="53"/>
      <c r="E29" s="53"/>
      <c r="F29" s="53"/>
      <c r="G29" s="53"/>
      <c r="H29" s="36">
        <v>100000</v>
      </c>
      <c r="I29" s="68">
        <v>70000</v>
      </c>
      <c r="J29" s="50">
        <v>70000</v>
      </c>
      <c r="K29" s="51">
        <v>70000</v>
      </c>
    </row>
    <row r="30" spans="1:12" ht="22.5">
      <c r="A30" s="5" t="s">
        <v>40</v>
      </c>
      <c r="B30" s="6"/>
      <c r="C30" s="7"/>
      <c r="D30" s="6"/>
      <c r="E30" s="6"/>
      <c r="F30" s="6"/>
      <c r="G30" s="6"/>
      <c r="H30" s="8">
        <f>SUM(H27:H28)</f>
        <v>124885</v>
      </c>
      <c r="I30" s="67">
        <f>SUM(I27:I29)</f>
        <v>224482</v>
      </c>
      <c r="J30" s="67">
        <f t="shared" ref="J30:K30" si="1">SUM(J27:J29)</f>
        <v>224500</v>
      </c>
      <c r="K30" s="67">
        <f t="shared" si="1"/>
        <v>224500</v>
      </c>
    </row>
    <row r="31" spans="1:12" ht="56.25" outlineLevel="1">
      <c r="A31" s="2" t="s">
        <v>47</v>
      </c>
      <c r="B31" s="2" t="s">
        <v>48</v>
      </c>
      <c r="C31" s="3" t="s">
        <v>49</v>
      </c>
      <c r="D31" s="2" t="s">
        <v>26</v>
      </c>
      <c r="E31" s="2" t="s">
        <v>28</v>
      </c>
      <c r="F31" s="2" t="s">
        <v>14</v>
      </c>
      <c r="G31" s="2" t="s">
        <v>15</v>
      </c>
      <c r="H31" s="4">
        <v>2100</v>
      </c>
      <c r="I31" s="4">
        <v>2000</v>
      </c>
      <c r="J31" s="16">
        <v>2000</v>
      </c>
      <c r="K31" s="17">
        <v>2000</v>
      </c>
    </row>
    <row r="32" spans="1:12" ht="56.25" outlineLevel="1">
      <c r="A32" s="2" t="s">
        <v>47</v>
      </c>
      <c r="B32" s="2" t="s">
        <v>48</v>
      </c>
      <c r="C32" s="3" t="s">
        <v>49</v>
      </c>
      <c r="D32" s="2" t="s">
        <v>26</v>
      </c>
      <c r="E32" s="2" t="s">
        <v>25</v>
      </c>
      <c r="F32" s="2" t="s">
        <v>14</v>
      </c>
      <c r="G32" s="2" t="s">
        <v>15</v>
      </c>
      <c r="H32" s="4">
        <v>10642.79</v>
      </c>
      <c r="I32" s="4">
        <v>20000</v>
      </c>
      <c r="J32" s="16">
        <v>20000</v>
      </c>
      <c r="K32" s="17">
        <v>20000</v>
      </c>
      <c r="L32" s="37" t="s">
        <v>164</v>
      </c>
    </row>
    <row r="33" spans="1:12" ht="56.25" outlineLevel="1">
      <c r="A33" s="2" t="s">
        <v>47</v>
      </c>
      <c r="B33" s="2" t="s">
        <v>48</v>
      </c>
      <c r="C33" s="3" t="s">
        <v>49</v>
      </c>
      <c r="D33" s="2" t="s">
        <v>50</v>
      </c>
      <c r="E33" s="2" t="s">
        <v>28</v>
      </c>
      <c r="F33" s="2" t="s">
        <v>14</v>
      </c>
      <c r="G33" s="2" t="s">
        <v>15</v>
      </c>
      <c r="H33" s="4">
        <v>107157.21</v>
      </c>
      <c r="I33" s="4">
        <v>150000</v>
      </c>
      <c r="J33" s="16">
        <v>130000</v>
      </c>
      <c r="K33" s="17">
        <v>140000</v>
      </c>
      <c r="L33" s="37" t="s">
        <v>165</v>
      </c>
    </row>
    <row r="34" spans="1:12" ht="45" outlineLevel="1">
      <c r="A34" s="2" t="s">
        <v>47</v>
      </c>
      <c r="B34" s="2" t="s">
        <v>51</v>
      </c>
      <c r="C34" s="3" t="s">
        <v>52</v>
      </c>
      <c r="D34" s="2" t="s">
        <v>26</v>
      </c>
      <c r="E34" s="2" t="s">
        <v>30</v>
      </c>
      <c r="F34" s="2" t="s">
        <v>14</v>
      </c>
      <c r="G34" s="2" t="s">
        <v>15</v>
      </c>
      <c r="H34" s="4">
        <v>0</v>
      </c>
      <c r="I34" s="56">
        <v>250000</v>
      </c>
      <c r="J34" s="16">
        <v>0</v>
      </c>
      <c r="K34" s="17">
        <v>0</v>
      </c>
      <c r="L34" s="37" t="s">
        <v>187</v>
      </c>
    </row>
    <row r="35" spans="1:12" ht="45" outlineLevel="1">
      <c r="A35" s="2" t="s">
        <v>47</v>
      </c>
      <c r="B35" s="2" t="s">
        <v>51</v>
      </c>
      <c r="C35" s="3" t="s">
        <v>52</v>
      </c>
      <c r="D35" s="2" t="s">
        <v>26</v>
      </c>
      <c r="E35" s="2" t="s">
        <v>25</v>
      </c>
      <c r="F35" s="2" t="s">
        <v>14</v>
      </c>
      <c r="G35" s="2" t="s">
        <v>15</v>
      </c>
      <c r="H35" s="4">
        <v>91546</v>
      </c>
      <c r="I35" s="4">
        <v>150000</v>
      </c>
      <c r="J35" s="16">
        <v>50000</v>
      </c>
      <c r="K35" s="17">
        <v>50000</v>
      </c>
      <c r="L35" s="37" t="s">
        <v>181</v>
      </c>
    </row>
    <row r="36" spans="1:12" ht="45" outlineLevel="1">
      <c r="A36" s="2" t="s">
        <v>47</v>
      </c>
      <c r="B36" s="2" t="s">
        <v>51</v>
      </c>
      <c r="C36" s="3" t="s">
        <v>52</v>
      </c>
      <c r="D36" s="2" t="s">
        <v>26</v>
      </c>
      <c r="E36" s="2" t="s">
        <v>36</v>
      </c>
      <c r="F36" s="2" t="s">
        <v>14</v>
      </c>
      <c r="G36" s="2" t="s">
        <v>15</v>
      </c>
      <c r="H36" s="4">
        <v>33900</v>
      </c>
      <c r="I36" s="4">
        <v>0</v>
      </c>
      <c r="J36" s="16">
        <v>0</v>
      </c>
      <c r="K36" s="17">
        <v>0</v>
      </c>
    </row>
    <row r="37" spans="1:12" ht="45" outlineLevel="1">
      <c r="A37" s="2" t="s">
        <v>47</v>
      </c>
      <c r="B37" s="2" t="s">
        <v>51</v>
      </c>
      <c r="C37" s="3" t="s">
        <v>52</v>
      </c>
      <c r="D37" s="2" t="s">
        <v>26</v>
      </c>
      <c r="E37" s="2" t="s">
        <v>53</v>
      </c>
      <c r="F37" s="2" t="s">
        <v>14</v>
      </c>
      <c r="G37" s="2" t="s">
        <v>15</v>
      </c>
      <c r="H37" s="4">
        <v>80000</v>
      </c>
      <c r="I37" s="4">
        <v>100000</v>
      </c>
      <c r="J37" s="16">
        <v>50000</v>
      </c>
      <c r="K37" s="17">
        <v>50000</v>
      </c>
      <c r="L37" s="37" t="s">
        <v>166</v>
      </c>
    </row>
    <row r="38" spans="1:12" ht="45" outlineLevel="1">
      <c r="A38" s="2" t="s">
        <v>47</v>
      </c>
      <c r="B38" s="2" t="s">
        <v>51</v>
      </c>
      <c r="C38" s="3" t="s">
        <v>52</v>
      </c>
      <c r="D38" s="2" t="s">
        <v>54</v>
      </c>
      <c r="E38" s="2" t="s">
        <v>55</v>
      </c>
      <c r="F38" s="2" t="s">
        <v>14</v>
      </c>
      <c r="G38" s="2" t="s">
        <v>15</v>
      </c>
      <c r="H38" s="4">
        <v>57500</v>
      </c>
      <c r="I38" s="4">
        <v>69000</v>
      </c>
      <c r="J38" s="16">
        <v>69000</v>
      </c>
      <c r="K38" s="17">
        <v>69000</v>
      </c>
      <c r="L38" s="37" t="s">
        <v>163</v>
      </c>
    </row>
    <row r="39" spans="1:12" ht="45" outlineLevel="1">
      <c r="A39" s="2" t="s">
        <v>47</v>
      </c>
      <c r="B39" s="2" t="s">
        <v>51</v>
      </c>
      <c r="C39" s="3" t="s">
        <v>52</v>
      </c>
      <c r="D39" s="2" t="s">
        <v>39</v>
      </c>
      <c r="E39" s="2" t="s">
        <v>56</v>
      </c>
      <c r="F39" s="2" t="s">
        <v>14</v>
      </c>
      <c r="G39" s="2" t="s">
        <v>15</v>
      </c>
      <c r="H39" s="4">
        <v>10042.879999999999</v>
      </c>
      <c r="I39" s="4">
        <v>0</v>
      </c>
      <c r="J39" s="16">
        <v>0</v>
      </c>
      <c r="K39" s="17"/>
    </row>
    <row r="40" spans="1:12" ht="45" outlineLevel="1">
      <c r="A40" s="2" t="s">
        <v>47</v>
      </c>
      <c r="B40" s="2" t="s">
        <v>51</v>
      </c>
      <c r="C40" s="3" t="s">
        <v>52</v>
      </c>
      <c r="D40" s="2" t="s">
        <v>39</v>
      </c>
      <c r="E40" s="2" t="s">
        <v>57</v>
      </c>
      <c r="F40" s="2" t="s">
        <v>14</v>
      </c>
      <c r="G40" s="2" t="s">
        <v>15</v>
      </c>
      <c r="H40" s="4">
        <v>7154</v>
      </c>
      <c r="I40" s="4">
        <v>9000</v>
      </c>
      <c r="J40" s="16">
        <v>9200</v>
      </c>
      <c r="K40" s="17">
        <v>10000</v>
      </c>
      <c r="L40" s="37" t="s">
        <v>162</v>
      </c>
    </row>
    <row r="41" spans="1:12" ht="67.5" outlineLevel="1">
      <c r="A41" s="2" t="s">
        <v>47</v>
      </c>
      <c r="B41" s="2" t="s">
        <v>58</v>
      </c>
      <c r="C41" s="3" t="s">
        <v>59</v>
      </c>
      <c r="D41" s="2" t="s">
        <v>39</v>
      </c>
      <c r="E41" s="2" t="s">
        <v>60</v>
      </c>
      <c r="F41" s="2" t="s">
        <v>14</v>
      </c>
      <c r="G41" s="2" t="s">
        <v>15</v>
      </c>
      <c r="H41" s="4">
        <v>260000</v>
      </c>
      <c r="I41" s="4">
        <v>0</v>
      </c>
      <c r="J41" s="16">
        <v>0</v>
      </c>
      <c r="K41" s="17">
        <v>0</v>
      </c>
    </row>
    <row r="42" spans="1:12" ht="22.5">
      <c r="A42" s="5" t="s">
        <v>47</v>
      </c>
      <c r="B42" s="6"/>
      <c r="C42" s="7"/>
      <c r="D42" s="6"/>
      <c r="E42" s="6"/>
      <c r="F42" s="6"/>
      <c r="G42" s="6"/>
      <c r="H42" s="8">
        <f>SUM(H31:H41)</f>
        <v>660042.88</v>
      </c>
      <c r="I42" s="57">
        <f t="shared" ref="I42:K42" si="2">SUM(I31:I41)</f>
        <v>750000</v>
      </c>
      <c r="J42" s="8">
        <f t="shared" si="2"/>
        <v>330200</v>
      </c>
      <c r="K42" s="8">
        <f t="shared" si="2"/>
        <v>341000</v>
      </c>
    </row>
    <row r="43" spans="1:12" ht="45" outlineLevel="1">
      <c r="A43" s="2" t="s">
        <v>61</v>
      </c>
      <c r="B43" s="2" t="s">
        <v>62</v>
      </c>
      <c r="C43" s="3" t="s">
        <v>63</v>
      </c>
      <c r="D43" s="2" t="s">
        <v>12</v>
      </c>
      <c r="E43" s="2" t="s">
        <v>13</v>
      </c>
      <c r="F43" s="2" t="s">
        <v>64</v>
      </c>
      <c r="G43" s="2" t="s">
        <v>15</v>
      </c>
      <c r="H43" s="4">
        <v>210000</v>
      </c>
      <c r="I43" s="4">
        <v>220000</v>
      </c>
      <c r="J43" s="16">
        <v>220000</v>
      </c>
      <c r="K43" s="17"/>
    </row>
    <row r="44" spans="1:12" ht="45" outlineLevel="1">
      <c r="A44" s="2" t="s">
        <v>61</v>
      </c>
      <c r="B44" s="2" t="s">
        <v>62</v>
      </c>
      <c r="C44" s="3" t="s">
        <v>63</v>
      </c>
      <c r="D44" s="2" t="s">
        <v>12</v>
      </c>
      <c r="E44" s="2" t="s">
        <v>20</v>
      </c>
      <c r="F44" s="2" t="s">
        <v>64</v>
      </c>
      <c r="G44" s="2" t="s">
        <v>15</v>
      </c>
      <c r="H44" s="4">
        <v>10000</v>
      </c>
      <c r="I44" s="4">
        <v>10000</v>
      </c>
      <c r="J44" s="16">
        <v>10000</v>
      </c>
      <c r="K44" s="17"/>
    </row>
    <row r="45" spans="1:12" ht="45" outlineLevel="1">
      <c r="A45" s="2" t="s">
        <v>61</v>
      </c>
      <c r="B45" s="2" t="s">
        <v>62</v>
      </c>
      <c r="C45" s="3" t="s">
        <v>63</v>
      </c>
      <c r="D45" s="2" t="s">
        <v>16</v>
      </c>
      <c r="E45" s="2" t="s">
        <v>17</v>
      </c>
      <c r="F45" s="2" t="s">
        <v>64</v>
      </c>
      <c r="G45" s="2" t="s">
        <v>15</v>
      </c>
      <c r="H45" s="4">
        <v>64600</v>
      </c>
      <c r="I45" s="4">
        <v>65000</v>
      </c>
      <c r="J45" s="16">
        <v>65000</v>
      </c>
      <c r="K45" s="17"/>
    </row>
    <row r="46" spans="1:12" ht="45" outlineLevel="1">
      <c r="A46" s="2" t="s">
        <v>61</v>
      </c>
      <c r="B46" s="2" t="s">
        <v>62</v>
      </c>
      <c r="C46" s="3" t="s">
        <v>63</v>
      </c>
      <c r="D46" s="2" t="s">
        <v>26</v>
      </c>
      <c r="E46" s="2" t="s">
        <v>27</v>
      </c>
      <c r="F46" s="2" t="s">
        <v>64</v>
      </c>
      <c r="G46" s="2" t="s">
        <v>15</v>
      </c>
      <c r="H46" s="4">
        <v>5000</v>
      </c>
      <c r="I46" s="4">
        <v>5000</v>
      </c>
      <c r="J46" s="16">
        <v>5000</v>
      </c>
      <c r="K46" s="17"/>
    </row>
    <row r="47" spans="1:12" ht="45" outlineLevel="1">
      <c r="A47" s="2" t="s">
        <v>61</v>
      </c>
      <c r="B47" s="2" t="s">
        <v>62</v>
      </c>
      <c r="C47" s="3" t="s">
        <v>63</v>
      </c>
      <c r="D47" s="2" t="s">
        <v>26</v>
      </c>
      <c r="E47" s="2" t="s">
        <v>25</v>
      </c>
      <c r="F47" s="2" t="s">
        <v>64</v>
      </c>
      <c r="G47" s="2" t="s">
        <v>15</v>
      </c>
      <c r="H47" s="4">
        <v>1607</v>
      </c>
      <c r="I47" s="4">
        <v>0</v>
      </c>
      <c r="J47" s="16">
        <v>0</v>
      </c>
      <c r="K47" s="17"/>
    </row>
    <row r="48" spans="1:12" ht="45" outlineLevel="1">
      <c r="A48" s="2" t="s">
        <v>61</v>
      </c>
      <c r="B48" s="2" t="s">
        <v>62</v>
      </c>
      <c r="C48" s="3" t="s">
        <v>63</v>
      </c>
      <c r="D48" s="2" t="s">
        <v>26</v>
      </c>
      <c r="E48" s="2" t="s">
        <v>32</v>
      </c>
      <c r="F48" s="2" t="s">
        <v>64</v>
      </c>
      <c r="G48" s="2" t="s">
        <v>15</v>
      </c>
      <c r="H48" s="4">
        <v>17012</v>
      </c>
      <c r="I48" s="4">
        <v>18000</v>
      </c>
      <c r="J48" s="16">
        <v>25000</v>
      </c>
      <c r="K48" s="17"/>
    </row>
    <row r="49" spans="1:12" ht="45" outlineLevel="1">
      <c r="A49" s="2" t="s">
        <v>61</v>
      </c>
      <c r="B49" s="2" t="s">
        <v>62</v>
      </c>
      <c r="C49" s="3" t="s">
        <v>63</v>
      </c>
      <c r="D49" s="2" t="s">
        <v>26</v>
      </c>
      <c r="E49" s="2" t="s">
        <v>36</v>
      </c>
      <c r="F49" s="2" t="s">
        <v>64</v>
      </c>
      <c r="G49" s="2" t="s">
        <v>15</v>
      </c>
      <c r="H49" s="4">
        <v>6381</v>
      </c>
      <c r="I49" s="4">
        <v>10500</v>
      </c>
      <c r="J49" s="16">
        <v>14900</v>
      </c>
      <c r="K49" s="17"/>
    </row>
    <row r="50" spans="1:12" ht="22.5">
      <c r="A50" s="5" t="s">
        <v>61</v>
      </c>
      <c r="B50" s="6"/>
      <c r="C50" s="7"/>
      <c r="D50" s="6"/>
      <c r="E50" s="6"/>
      <c r="F50" s="6"/>
      <c r="G50" s="6"/>
      <c r="H50" s="8">
        <f>SUM(H43:H49)</f>
        <v>314600</v>
      </c>
      <c r="I50" s="8">
        <f t="shared" ref="I50:K50" si="3">SUM(I43:I49)</f>
        <v>328500</v>
      </c>
      <c r="J50" s="8">
        <f t="shared" si="3"/>
        <v>339900</v>
      </c>
      <c r="K50" s="8">
        <f t="shared" si="3"/>
        <v>0</v>
      </c>
    </row>
    <row r="51" spans="1:12" ht="22.5" outlineLevel="1">
      <c r="A51" s="2" t="s">
        <v>65</v>
      </c>
      <c r="B51" s="2" t="s">
        <v>66</v>
      </c>
      <c r="C51" s="3" t="s">
        <v>67</v>
      </c>
      <c r="D51" s="2" t="s">
        <v>26</v>
      </c>
      <c r="E51" s="2" t="s">
        <v>30</v>
      </c>
      <c r="F51" s="2" t="s">
        <v>14</v>
      </c>
      <c r="G51" s="2" t="s">
        <v>15</v>
      </c>
      <c r="H51" s="4">
        <v>27500</v>
      </c>
      <c r="I51" s="4">
        <v>30000</v>
      </c>
      <c r="J51" s="16">
        <v>30000</v>
      </c>
      <c r="K51" s="17">
        <v>30000</v>
      </c>
    </row>
    <row r="52" spans="1:12" ht="112.5" outlineLevel="1">
      <c r="A52" s="2" t="s">
        <v>65</v>
      </c>
      <c r="B52" s="2" t="s">
        <v>68</v>
      </c>
      <c r="C52" s="3" t="s">
        <v>69</v>
      </c>
      <c r="D52" s="2" t="s">
        <v>26</v>
      </c>
      <c r="E52" s="2" t="s">
        <v>25</v>
      </c>
      <c r="F52" s="2" t="s">
        <v>14</v>
      </c>
      <c r="G52" s="2" t="s">
        <v>15</v>
      </c>
      <c r="H52" s="4">
        <v>447500</v>
      </c>
      <c r="I52" s="4">
        <v>100000</v>
      </c>
      <c r="J52" s="16">
        <v>100000</v>
      </c>
      <c r="K52" s="17">
        <v>0</v>
      </c>
    </row>
    <row r="53" spans="1:12" ht="22.5">
      <c r="A53" s="5" t="s">
        <v>65</v>
      </c>
      <c r="B53" s="6"/>
      <c r="C53" s="7"/>
      <c r="D53" s="6"/>
      <c r="E53" s="6"/>
      <c r="F53" s="6"/>
      <c r="G53" s="6"/>
      <c r="H53" s="8">
        <f>SUM(H51:H52)</f>
        <v>475000</v>
      </c>
      <c r="I53" s="8">
        <f t="shared" ref="I53:K53" si="4">SUM(I51:I52)</f>
        <v>130000</v>
      </c>
      <c r="J53" s="8">
        <f t="shared" si="4"/>
        <v>130000</v>
      </c>
      <c r="K53" s="8">
        <f t="shared" si="4"/>
        <v>30000</v>
      </c>
    </row>
    <row r="54" spans="1:12" ht="67.5" outlineLevel="1">
      <c r="A54" s="2" t="s">
        <v>70</v>
      </c>
      <c r="B54" s="2" t="s">
        <v>71</v>
      </c>
      <c r="C54" s="3" t="s">
        <v>72</v>
      </c>
      <c r="D54" s="2" t="s">
        <v>26</v>
      </c>
      <c r="E54" s="2" t="s">
        <v>36</v>
      </c>
      <c r="F54" s="2" t="s">
        <v>73</v>
      </c>
      <c r="G54" s="2" t="s">
        <v>15</v>
      </c>
      <c r="H54" s="4">
        <v>3520</v>
      </c>
      <c r="I54" s="4">
        <v>3520</v>
      </c>
      <c r="J54" s="16">
        <v>3520</v>
      </c>
      <c r="K54" s="17">
        <v>3520</v>
      </c>
    </row>
    <row r="55" spans="1:12" ht="22.5">
      <c r="A55" s="5" t="s">
        <v>70</v>
      </c>
      <c r="B55" s="6"/>
      <c r="C55" s="7"/>
      <c r="D55" s="6"/>
      <c r="E55" s="6"/>
      <c r="F55" s="6"/>
      <c r="G55" s="6"/>
      <c r="H55" s="8">
        <f>SUM(H54)</f>
        <v>3520</v>
      </c>
      <c r="I55" s="8">
        <f t="shared" ref="I55:K55" si="5">SUM(I54)</f>
        <v>3520</v>
      </c>
      <c r="J55" s="8">
        <f t="shared" si="5"/>
        <v>3520</v>
      </c>
      <c r="K55" s="8">
        <f t="shared" si="5"/>
        <v>3520</v>
      </c>
    </row>
    <row r="56" spans="1:12" ht="67.5" outlineLevel="1">
      <c r="A56" s="2" t="s">
        <v>74</v>
      </c>
      <c r="B56" s="2" t="s">
        <v>75</v>
      </c>
      <c r="C56" s="3" t="s">
        <v>76</v>
      </c>
      <c r="D56" s="2" t="s">
        <v>26</v>
      </c>
      <c r="E56" s="2" t="s">
        <v>30</v>
      </c>
      <c r="F56" s="2" t="s">
        <v>14</v>
      </c>
      <c r="G56" s="2" t="s">
        <v>15</v>
      </c>
      <c r="H56" s="4">
        <v>307590</v>
      </c>
      <c r="I56" s="4">
        <v>1200000</v>
      </c>
      <c r="J56" s="16">
        <v>1300000</v>
      </c>
      <c r="K56" s="17">
        <v>1300000</v>
      </c>
    </row>
    <row r="57" spans="1:12" ht="56.25" outlineLevel="1">
      <c r="A57" s="2" t="s">
        <v>74</v>
      </c>
      <c r="B57" s="2" t="s">
        <v>77</v>
      </c>
      <c r="C57" s="3" t="s">
        <v>78</v>
      </c>
      <c r="D57" s="2" t="s">
        <v>26</v>
      </c>
      <c r="E57" s="2" t="s">
        <v>30</v>
      </c>
      <c r="F57" s="2" t="s">
        <v>14</v>
      </c>
      <c r="G57" s="2" t="s">
        <v>15</v>
      </c>
      <c r="H57" s="4">
        <v>300000</v>
      </c>
      <c r="I57" s="56">
        <v>201000.94</v>
      </c>
      <c r="J57" s="16">
        <v>0</v>
      </c>
      <c r="K57" s="17"/>
    </row>
    <row r="58" spans="1:12" ht="22.5" outlineLevel="1">
      <c r="A58" s="2" t="s">
        <v>74</v>
      </c>
      <c r="B58" s="2" t="s">
        <v>79</v>
      </c>
      <c r="C58" s="3" t="s">
        <v>80</v>
      </c>
      <c r="D58" s="2" t="s">
        <v>26</v>
      </c>
      <c r="E58" s="2" t="s">
        <v>30</v>
      </c>
      <c r="F58" s="2" t="s">
        <v>81</v>
      </c>
      <c r="G58" s="2" t="s">
        <v>15</v>
      </c>
      <c r="H58" s="4">
        <v>1000000</v>
      </c>
      <c r="I58" s="4">
        <v>0</v>
      </c>
      <c r="J58" s="16">
        <v>0</v>
      </c>
      <c r="K58" s="17"/>
      <c r="L58" s="37" t="s">
        <v>160</v>
      </c>
    </row>
    <row r="59" spans="1:12" ht="78.75" outlineLevel="1">
      <c r="A59" s="2" t="s">
        <v>74</v>
      </c>
      <c r="B59" s="41" t="s">
        <v>190</v>
      </c>
      <c r="C59" s="70" t="s">
        <v>82</v>
      </c>
      <c r="D59" s="2" t="s">
        <v>26</v>
      </c>
      <c r="E59" s="2" t="s">
        <v>30</v>
      </c>
      <c r="F59" s="2" t="s">
        <v>83</v>
      </c>
      <c r="G59" s="2" t="s">
        <v>15</v>
      </c>
      <c r="H59" s="4">
        <v>0</v>
      </c>
      <c r="I59" s="4">
        <v>546531.06000000006</v>
      </c>
      <c r="J59" s="16">
        <v>0</v>
      </c>
      <c r="K59" s="17"/>
      <c r="L59" s="37" t="s">
        <v>175</v>
      </c>
    </row>
    <row r="60" spans="1:12" ht="22.5">
      <c r="A60" s="5" t="s">
        <v>74</v>
      </c>
      <c r="B60" s="6"/>
      <c r="C60" s="7"/>
      <c r="D60" s="6"/>
      <c r="E60" s="6"/>
      <c r="F60" s="6"/>
      <c r="G60" s="6"/>
      <c r="H60" s="8">
        <f>SUM(H56:H59)</f>
        <v>1607590</v>
      </c>
      <c r="I60" s="57">
        <f t="shared" ref="I60:K60" si="6">SUM(I56:I59)</f>
        <v>1947532</v>
      </c>
      <c r="J60" s="8">
        <f t="shared" si="6"/>
        <v>1300000</v>
      </c>
      <c r="K60" s="8">
        <f t="shared" si="6"/>
        <v>1300000</v>
      </c>
    </row>
    <row r="61" spans="1:12" ht="90" outlineLevel="1">
      <c r="A61" s="2" t="s">
        <v>84</v>
      </c>
      <c r="B61" s="2" t="s">
        <v>85</v>
      </c>
      <c r="C61" s="3" t="s">
        <v>86</v>
      </c>
      <c r="D61" s="2" t="s">
        <v>26</v>
      </c>
      <c r="E61" s="2" t="s">
        <v>25</v>
      </c>
      <c r="F61" s="2" t="s">
        <v>14</v>
      </c>
      <c r="G61" s="2" t="s">
        <v>15</v>
      </c>
      <c r="H61" s="4">
        <v>130000</v>
      </c>
      <c r="I61" s="4">
        <v>50000</v>
      </c>
      <c r="J61" s="16">
        <v>50000</v>
      </c>
      <c r="K61" s="17">
        <v>50000</v>
      </c>
    </row>
    <row r="62" spans="1:12" ht="45" outlineLevel="1">
      <c r="A62" s="2" t="s">
        <v>84</v>
      </c>
      <c r="B62" s="2" t="s">
        <v>87</v>
      </c>
      <c r="C62" s="3" t="s">
        <v>88</v>
      </c>
      <c r="D62" s="2" t="s">
        <v>26</v>
      </c>
      <c r="E62" s="2" t="s">
        <v>25</v>
      </c>
      <c r="F62" s="2" t="s">
        <v>14</v>
      </c>
      <c r="G62" s="2" t="s">
        <v>15</v>
      </c>
      <c r="H62" s="4">
        <v>24000</v>
      </c>
      <c r="I62" s="4">
        <v>0</v>
      </c>
      <c r="J62" s="16">
        <v>0</v>
      </c>
      <c r="K62" s="17">
        <v>0</v>
      </c>
    </row>
    <row r="63" spans="1:12" ht="135" outlineLevel="1">
      <c r="A63" s="2" t="s">
        <v>84</v>
      </c>
      <c r="B63" s="2" t="s">
        <v>89</v>
      </c>
      <c r="C63" s="3" t="s">
        <v>90</v>
      </c>
      <c r="D63" s="2" t="s">
        <v>91</v>
      </c>
      <c r="E63" s="2" t="s">
        <v>92</v>
      </c>
      <c r="F63" s="2" t="s">
        <v>14</v>
      </c>
      <c r="G63" s="2" t="s">
        <v>15</v>
      </c>
      <c r="H63" s="4">
        <v>60000</v>
      </c>
      <c r="I63" s="4">
        <v>60000</v>
      </c>
      <c r="J63" s="16">
        <v>60000</v>
      </c>
      <c r="K63" s="17">
        <v>60000</v>
      </c>
    </row>
    <row r="64" spans="1:12" ht="22.5">
      <c r="A64" s="5" t="s">
        <v>84</v>
      </c>
      <c r="B64" s="6"/>
      <c r="C64" s="7"/>
      <c r="D64" s="6"/>
      <c r="E64" s="6"/>
      <c r="F64" s="6"/>
      <c r="G64" s="6"/>
      <c r="H64" s="8">
        <f>SUM(H61:H63)</f>
        <v>214000</v>
      </c>
      <c r="I64" s="8">
        <f t="shared" ref="I64:K64" si="7">SUM(I61:I63)</f>
        <v>110000</v>
      </c>
      <c r="J64" s="8">
        <f t="shared" si="7"/>
        <v>110000</v>
      </c>
      <c r="K64" s="8">
        <f t="shared" si="7"/>
        <v>110000</v>
      </c>
    </row>
    <row r="65" spans="1:12" ht="45" outlineLevel="1">
      <c r="A65" s="2" t="s">
        <v>93</v>
      </c>
      <c r="B65" s="2" t="s">
        <v>94</v>
      </c>
      <c r="C65" s="3" t="s">
        <v>95</v>
      </c>
      <c r="D65" s="2" t="s">
        <v>26</v>
      </c>
      <c r="E65" s="2" t="s">
        <v>30</v>
      </c>
      <c r="F65" s="2" t="s">
        <v>14</v>
      </c>
      <c r="G65" s="2" t="s">
        <v>15</v>
      </c>
      <c r="H65" s="4">
        <v>566000</v>
      </c>
      <c r="I65" s="4">
        <v>590200</v>
      </c>
      <c r="J65" s="16">
        <v>600000</v>
      </c>
      <c r="K65" s="17">
        <v>600000</v>
      </c>
    </row>
    <row r="66" spans="1:12" ht="45" outlineLevel="1">
      <c r="A66" s="2" t="s">
        <v>93</v>
      </c>
      <c r="B66" s="2" t="s">
        <v>96</v>
      </c>
      <c r="C66" s="3" t="s">
        <v>97</v>
      </c>
      <c r="D66" s="2" t="s">
        <v>26</v>
      </c>
      <c r="E66" s="2" t="s">
        <v>28</v>
      </c>
      <c r="F66" s="2" t="s">
        <v>14</v>
      </c>
      <c r="G66" s="2" t="s">
        <v>15</v>
      </c>
      <c r="H66" s="4">
        <v>3000</v>
      </c>
      <c r="I66" s="4">
        <v>2000</v>
      </c>
      <c r="J66" s="16">
        <v>2000</v>
      </c>
      <c r="K66" s="17">
        <v>2000</v>
      </c>
    </row>
    <row r="67" spans="1:12" ht="45" outlineLevel="1">
      <c r="A67" s="2" t="s">
        <v>93</v>
      </c>
      <c r="B67" s="2" t="s">
        <v>96</v>
      </c>
      <c r="C67" s="3" t="s">
        <v>97</v>
      </c>
      <c r="D67" s="2" t="s">
        <v>26</v>
      </c>
      <c r="E67" s="2" t="s">
        <v>30</v>
      </c>
      <c r="F67" s="2" t="s">
        <v>14</v>
      </c>
      <c r="G67" s="2" t="s">
        <v>15</v>
      </c>
      <c r="H67" s="4">
        <v>100000</v>
      </c>
      <c r="I67" s="4">
        <v>50000</v>
      </c>
      <c r="J67" s="16">
        <v>50000</v>
      </c>
      <c r="K67" s="17">
        <v>50000</v>
      </c>
    </row>
    <row r="68" spans="1:12" ht="45" outlineLevel="1">
      <c r="A68" s="2" t="s">
        <v>93</v>
      </c>
      <c r="B68" s="2" t="s">
        <v>96</v>
      </c>
      <c r="C68" s="3" t="s">
        <v>97</v>
      </c>
      <c r="D68" s="2" t="s">
        <v>50</v>
      </c>
      <c r="E68" s="2" t="s">
        <v>28</v>
      </c>
      <c r="F68" s="2" t="s">
        <v>14</v>
      </c>
      <c r="G68" s="2" t="s">
        <v>15</v>
      </c>
      <c r="H68" s="4">
        <v>67000</v>
      </c>
      <c r="I68" s="4">
        <v>70000</v>
      </c>
      <c r="J68" s="16">
        <v>68000</v>
      </c>
      <c r="K68" s="17">
        <v>68000</v>
      </c>
    </row>
    <row r="69" spans="1:12" ht="56.25" outlineLevel="1">
      <c r="A69" s="2" t="s">
        <v>93</v>
      </c>
      <c r="B69" s="2" t="s">
        <v>48</v>
      </c>
      <c r="C69" s="3" t="s">
        <v>49</v>
      </c>
      <c r="D69" s="2" t="s">
        <v>26</v>
      </c>
      <c r="E69" s="2" t="s">
        <v>29</v>
      </c>
      <c r="F69" s="2" t="s">
        <v>14</v>
      </c>
      <c r="G69" s="2" t="s">
        <v>15</v>
      </c>
      <c r="H69" s="4">
        <v>14000</v>
      </c>
      <c r="I69" s="4">
        <v>0</v>
      </c>
      <c r="J69" s="16">
        <v>0</v>
      </c>
      <c r="K69" s="17"/>
    </row>
    <row r="70" spans="1:12" ht="22.5">
      <c r="A70" s="5" t="s">
        <v>93</v>
      </c>
      <c r="B70" s="6"/>
      <c r="C70" s="7"/>
      <c r="D70" s="6"/>
      <c r="E70" s="6"/>
      <c r="F70" s="6"/>
      <c r="G70" s="6"/>
      <c r="H70" s="8">
        <f>SUM(H65:H69)</f>
        <v>750000</v>
      </c>
      <c r="I70" s="8">
        <f t="shared" ref="I70:K70" si="8">SUM(I65:I69)</f>
        <v>712200</v>
      </c>
      <c r="J70" s="8">
        <f t="shared" si="8"/>
        <v>720000</v>
      </c>
      <c r="K70" s="8">
        <f t="shared" si="8"/>
        <v>720000</v>
      </c>
    </row>
    <row r="71" spans="1:12" ht="56.25" outlineLevel="1">
      <c r="A71" s="2" t="s">
        <v>98</v>
      </c>
      <c r="B71" s="2" t="s">
        <v>99</v>
      </c>
      <c r="C71" s="3" t="s">
        <v>100</v>
      </c>
      <c r="D71" s="2" t="s">
        <v>26</v>
      </c>
      <c r="E71" s="2" t="s">
        <v>30</v>
      </c>
      <c r="F71" s="2" t="s">
        <v>14</v>
      </c>
      <c r="G71" s="2" t="s">
        <v>15</v>
      </c>
      <c r="H71" s="4">
        <v>41855</v>
      </c>
      <c r="I71" s="4">
        <v>1400000</v>
      </c>
      <c r="J71" s="16">
        <v>2257500</v>
      </c>
      <c r="K71" s="17">
        <v>185600</v>
      </c>
      <c r="L71" s="37" t="s">
        <v>176</v>
      </c>
    </row>
    <row r="72" spans="1:12" ht="56.25" outlineLevel="1">
      <c r="A72" s="2" t="s">
        <v>98</v>
      </c>
      <c r="B72" s="2" t="s">
        <v>99</v>
      </c>
      <c r="C72" s="3" t="s">
        <v>100</v>
      </c>
      <c r="D72" s="2" t="s">
        <v>26</v>
      </c>
      <c r="E72" s="2" t="s">
        <v>25</v>
      </c>
      <c r="F72" s="2" t="s">
        <v>14</v>
      </c>
      <c r="G72" s="2" t="s">
        <v>15</v>
      </c>
      <c r="H72" s="4">
        <v>929000</v>
      </c>
      <c r="I72" s="4">
        <v>0</v>
      </c>
      <c r="J72" s="16">
        <v>0</v>
      </c>
      <c r="K72" s="17"/>
    </row>
    <row r="73" spans="1:12" ht="56.25" outlineLevel="1">
      <c r="A73" s="2" t="s">
        <v>98</v>
      </c>
      <c r="B73" s="2" t="s">
        <v>99</v>
      </c>
      <c r="C73" s="3" t="s">
        <v>100</v>
      </c>
      <c r="D73" s="2" t="s">
        <v>26</v>
      </c>
      <c r="E73" s="2" t="s">
        <v>101</v>
      </c>
      <c r="F73" s="2" t="s">
        <v>14</v>
      </c>
      <c r="G73" s="2" t="s">
        <v>15</v>
      </c>
      <c r="H73" s="4">
        <v>2457897</v>
      </c>
      <c r="I73" s="4">
        <v>0</v>
      </c>
      <c r="J73" s="16">
        <v>0</v>
      </c>
      <c r="K73" s="17"/>
    </row>
    <row r="74" spans="1:12" ht="157.5" outlineLevel="1">
      <c r="A74" s="2" t="s">
        <v>98</v>
      </c>
      <c r="B74" s="2" t="s">
        <v>102</v>
      </c>
      <c r="C74" s="9" t="s">
        <v>103</v>
      </c>
      <c r="D74" s="2" t="s">
        <v>104</v>
      </c>
      <c r="E74" s="2" t="s">
        <v>105</v>
      </c>
      <c r="F74" s="2" t="s">
        <v>14</v>
      </c>
      <c r="G74" s="2" t="s">
        <v>15</v>
      </c>
      <c r="H74" s="4">
        <v>1000000</v>
      </c>
      <c r="I74" s="4">
        <v>0</v>
      </c>
      <c r="J74" s="16">
        <v>0</v>
      </c>
      <c r="K74" s="17"/>
    </row>
    <row r="75" spans="1:12" ht="22.5" outlineLevel="1">
      <c r="A75" s="2" t="s">
        <v>98</v>
      </c>
      <c r="B75" s="2" t="s">
        <v>192</v>
      </c>
      <c r="C75" s="9" t="s">
        <v>193</v>
      </c>
      <c r="D75" s="2"/>
      <c r="E75" s="2"/>
      <c r="F75" s="2"/>
      <c r="G75" s="2"/>
      <c r="H75" s="4"/>
      <c r="I75" s="4"/>
      <c r="J75" s="16">
        <v>715700</v>
      </c>
      <c r="K75" s="17"/>
    </row>
    <row r="76" spans="1:12" ht="22.5" outlineLevel="1">
      <c r="A76" s="2" t="s">
        <v>98</v>
      </c>
      <c r="B76" s="2" t="s">
        <v>106</v>
      </c>
      <c r="C76" s="49" t="s">
        <v>107</v>
      </c>
      <c r="D76" s="2" t="s">
        <v>26</v>
      </c>
      <c r="E76" s="2" t="s">
        <v>101</v>
      </c>
      <c r="F76" s="2" t="s">
        <v>81</v>
      </c>
      <c r="G76" s="2" t="s">
        <v>15</v>
      </c>
      <c r="H76" s="4">
        <v>2000000</v>
      </c>
      <c r="I76" s="55">
        <v>2000000</v>
      </c>
      <c r="J76" s="16">
        <v>0</v>
      </c>
      <c r="K76" s="17"/>
    </row>
    <row r="77" spans="1:12" ht="33.75" outlineLevel="1">
      <c r="A77" s="41" t="s">
        <v>98</v>
      </c>
      <c r="B77" s="69" t="s">
        <v>189</v>
      </c>
      <c r="C77" s="70" t="s">
        <v>167</v>
      </c>
      <c r="D77" s="2" t="s">
        <v>26</v>
      </c>
      <c r="E77" s="41" t="s">
        <v>101</v>
      </c>
      <c r="F77" s="2" t="s">
        <v>15</v>
      </c>
      <c r="G77" s="2" t="s">
        <v>15</v>
      </c>
      <c r="H77" s="4">
        <v>984203.5</v>
      </c>
      <c r="I77" s="4">
        <v>2843910</v>
      </c>
      <c r="J77" s="16">
        <v>0</v>
      </c>
      <c r="K77" s="17"/>
      <c r="L77" s="37" t="s">
        <v>173</v>
      </c>
    </row>
    <row r="78" spans="1:12" ht="22.5">
      <c r="A78" s="5" t="s">
        <v>98</v>
      </c>
      <c r="B78" s="6"/>
      <c r="C78" s="7"/>
      <c r="D78" s="6"/>
      <c r="E78" s="6"/>
      <c r="F78" s="6"/>
      <c r="G78" s="6"/>
      <c r="H78" s="8">
        <f>SUM(H71:H77)</f>
        <v>7412955.5</v>
      </c>
      <c r="I78" s="57">
        <f t="shared" ref="I78:K78" si="9">SUM(I71:I77)</f>
        <v>6243910</v>
      </c>
      <c r="J78" s="8">
        <f t="shared" si="9"/>
        <v>2973200</v>
      </c>
      <c r="K78" s="8">
        <f t="shared" si="9"/>
        <v>185600</v>
      </c>
    </row>
    <row r="79" spans="1:12" ht="45" outlineLevel="1">
      <c r="A79" s="2" t="s">
        <v>109</v>
      </c>
      <c r="B79" s="2" t="s">
        <v>110</v>
      </c>
      <c r="C79" s="3" t="s">
        <v>111</v>
      </c>
      <c r="D79" s="2" t="s">
        <v>26</v>
      </c>
      <c r="E79" s="2" t="s">
        <v>25</v>
      </c>
      <c r="F79" s="2" t="s">
        <v>112</v>
      </c>
      <c r="G79" s="2" t="s">
        <v>15</v>
      </c>
      <c r="H79" s="4">
        <v>2136117.71</v>
      </c>
      <c r="I79" s="4">
        <v>0</v>
      </c>
      <c r="J79" s="16">
        <v>0</v>
      </c>
      <c r="K79" s="17"/>
    </row>
    <row r="80" spans="1:12" ht="45" outlineLevel="1">
      <c r="A80" s="2" t="s">
        <v>109</v>
      </c>
      <c r="B80" s="2" t="s">
        <v>110</v>
      </c>
      <c r="C80" s="3" t="s">
        <v>111</v>
      </c>
      <c r="D80" s="2" t="s">
        <v>26</v>
      </c>
      <c r="E80" s="2" t="s">
        <v>25</v>
      </c>
      <c r="F80" s="2" t="s">
        <v>73</v>
      </c>
      <c r="G80" s="2" t="s">
        <v>15</v>
      </c>
      <c r="H80" s="4">
        <v>6839426.8600000003</v>
      </c>
      <c r="I80" s="4">
        <v>0</v>
      </c>
      <c r="J80" s="16">
        <v>0</v>
      </c>
      <c r="K80" s="17"/>
    </row>
    <row r="81" spans="1:12" ht="45" outlineLevel="1">
      <c r="A81" s="2" t="s">
        <v>109</v>
      </c>
      <c r="B81" s="2" t="s">
        <v>110</v>
      </c>
      <c r="C81" s="3" t="s">
        <v>111</v>
      </c>
      <c r="D81" s="2" t="s">
        <v>26</v>
      </c>
      <c r="E81" s="2" t="s">
        <v>25</v>
      </c>
      <c r="F81" s="2" t="s">
        <v>64</v>
      </c>
      <c r="G81" s="2" t="s">
        <v>15</v>
      </c>
      <c r="H81" s="4">
        <v>3130583.14</v>
      </c>
      <c r="I81" s="4">
        <v>0</v>
      </c>
      <c r="J81" s="16">
        <v>0</v>
      </c>
      <c r="K81" s="17"/>
    </row>
    <row r="82" spans="1:12" ht="33.75" outlineLevel="1">
      <c r="A82" s="2" t="s">
        <v>109</v>
      </c>
      <c r="B82" s="2" t="s">
        <v>113</v>
      </c>
      <c r="C82" s="3" t="s">
        <v>114</v>
      </c>
      <c r="D82" s="2" t="s">
        <v>26</v>
      </c>
      <c r="E82" s="2" t="s">
        <v>30</v>
      </c>
      <c r="F82" s="2" t="s">
        <v>14</v>
      </c>
      <c r="G82" s="2" t="s">
        <v>15</v>
      </c>
      <c r="H82" s="4">
        <v>61220.67</v>
      </c>
      <c r="I82" s="20">
        <v>100000</v>
      </c>
      <c r="J82" s="22">
        <v>100000</v>
      </c>
      <c r="K82" s="23">
        <v>100000</v>
      </c>
      <c r="L82" s="37" t="s">
        <v>154</v>
      </c>
    </row>
    <row r="83" spans="1:12" ht="33.75" outlineLevel="1">
      <c r="A83" s="2" t="s">
        <v>109</v>
      </c>
      <c r="B83" s="2" t="s">
        <v>113</v>
      </c>
      <c r="C83" s="3" t="s">
        <v>114</v>
      </c>
      <c r="D83" s="2" t="s">
        <v>26</v>
      </c>
      <c r="E83" s="2" t="s">
        <v>25</v>
      </c>
      <c r="F83" s="2" t="s">
        <v>14</v>
      </c>
      <c r="G83" s="2" t="s">
        <v>15</v>
      </c>
      <c r="H83" s="4">
        <v>138750</v>
      </c>
      <c r="I83" s="4">
        <v>0</v>
      </c>
      <c r="J83" s="16">
        <v>0</v>
      </c>
      <c r="K83" s="17">
        <v>0</v>
      </c>
      <c r="L83" s="37" t="s">
        <v>155</v>
      </c>
    </row>
    <row r="84" spans="1:12" ht="33.75" outlineLevel="1">
      <c r="A84" s="2" t="s">
        <v>109</v>
      </c>
      <c r="B84" s="2" t="s">
        <v>113</v>
      </c>
      <c r="C84" s="3" t="s">
        <v>114</v>
      </c>
      <c r="D84" s="2" t="s">
        <v>26</v>
      </c>
      <c r="E84" s="2" t="s">
        <v>32</v>
      </c>
      <c r="F84" s="2" t="s">
        <v>14</v>
      </c>
      <c r="G84" s="2" t="s">
        <v>15</v>
      </c>
      <c r="H84" s="4">
        <v>205620</v>
      </c>
      <c r="I84" s="20">
        <v>0</v>
      </c>
      <c r="J84" s="22">
        <v>0</v>
      </c>
      <c r="K84" s="23">
        <v>0</v>
      </c>
      <c r="L84" s="37" t="s">
        <v>153</v>
      </c>
    </row>
    <row r="85" spans="1:12" ht="33.75" outlineLevel="1">
      <c r="A85" s="2" t="s">
        <v>109</v>
      </c>
      <c r="B85" s="2" t="s">
        <v>113</v>
      </c>
      <c r="C85" s="3" t="s">
        <v>114</v>
      </c>
      <c r="D85" s="2" t="s">
        <v>26</v>
      </c>
      <c r="E85" s="2" t="s">
        <v>36</v>
      </c>
      <c r="F85" s="2" t="s">
        <v>14</v>
      </c>
      <c r="G85" s="2" t="s">
        <v>15</v>
      </c>
      <c r="H85" s="4">
        <v>0</v>
      </c>
      <c r="I85" s="20">
        <v>10000</v>
      </c>
      <c r="J85" s="22">
        <v>10000</v>
      </c>
      <c r="K85" s="23">
        <v>10000</v>
      </c>
    </row>
    <row r="86" spans="1:12" ht="33.75" outlineLevel="1">
      <c r="A86" s="2" t="s">
        <v>109</v>
      </c>
      <c r="B86" s="2" t="s">
        <v>113</v>
      </c>
      <c r="C86" s="3" t="s">
        <v>114</v>
      </c>
      <c r="D86" s="2" t="s">
        <v>50</v>
      </c>
      <c r="E86" s="2" t="s">
        <v>28</v>
      </c>
      <c r="F86" s="2" t="s">
        <v>14</v>
      </c>
      <c r="G86" s="2" t="s">
        <v>15</v>
      </c>
      <c r="H86" s="4">
        <v>113129.33</v>
      </c>
      <c r="I86" s="4">
        <v>1200000</v>
      </c>
      <c r="J86" s="16">
        <v>1200000</v>
      </c>
      <c r="K86" s="17">
        <v>1300000</v>
      </c>
    </row>
    <row r="87" spans="1:12" ht="33.75" outlineLevel="1">
      <c r="A87" s="2" t="s">
        <v>109</v>
      </c>
      <c r="B87" s="2" t="s">
        <v>113</v>
      </c>
      <c r="C87" s="3" t="s">
        <v>114</v>
      </c>
      <c r="D87" s="2" t="s">
        <v>39</v>
      </c>
      <c r="E87" s="2" t="s">
        <v>60</v>
      </c>
      <c r="F87" s="2" t="s">
        <v>14</v>
      </c>
      <c r="G87" s="2" t="s">
        <v>15</v>
      </c>
      <c r="H87" s="4">
        <v>3000</v>
      </c>
      <c r="I87" s="4">
        <v>3000</v>
      </c>
      <c r="J87" s="16">
        <v>3000</v>
      </c>
      <c r="K87" s="17">
        <v>3000</v>
      </c>
    </row>
    <row r="88" spans="1:12" ht="22.5" outlineLevel="1">
      <c r="A88" s="2" t="s">
        <v>109</v>
      </c>
      <c r="B88" s="2" t="s">
        <v>115</v>
      </c>
      <c r="C88" s="3" t="s">
        <v>116</v>
      </c>
      <c r="D88" s="2" t="s">
        <v>26</v>
      </c>
      <c r="E88" s="2" t="s">
        <v>25</v>
      </c>
      <c r="F88" s="2" t="s">
        <v>14</v>
      </c>
      <c r="G88" s="2" t="s">
        <v>15</v>
      </c>
      <c r="H88" s="4">
        <v>280000</v>
      </c>
      <c r="I88" s="21">
        <v>400000</v>
      </c>
      <c r="J88" s="24">
        <v>500000</v>
      </c>
      <c r="K88" s="25">
        <v>500000</v>
      </c>
    </row>
    <row r="89" spans="1:12" ht="22.5" outlineLevel="1">
      <c r="A89" s="2" t="s">
        <v>109</v>
      </c>
      <c r="B89" s="2" t="s">
        <v>117</v>
      </c>
      <c r="C89" s="3" t="s">
        <v>118</v>
      </c>
      <c r="D89" s="2" t="s">
        <v>26</v>
      </c>
      <c r="E89" s="2" t="s">
        <v>28</v>
      </c>
      <c r="F89" s="2" t="s">
        <v>14</v>
      </c>
      <c r="G89" s="2" t="s">
        <v>15</v>
      </c>
      <c r="H89" s="59">
        <v>100000</v>
      </c>
      <c r="I89" s="59">
        <v>100000</v>
      </c>
      <c r="J89" s="24">
        <v>130000</v>
      </c>
      <c r="K89" s="25">
        <v>150000</v>
      </c>
      <c r="L89" s="37" t="s">
        <v>152</v>
      </c>
    </row>
    <row r="90" spans="1:12" ht="22.5" outlineLevel="1">
      <c r="A90" s="2" t="s">
        <v>109</v>
      </c>
      <c r="B90" s="2" t="s">
        <v>117</v>
      </c>
      <c r="C90" s="3" t="s">
        <v>118</v>
      </c>
      <c r="D90" s="2" t="s">
        <v>26</v>
      </c>
      <c r="E90" s="2" t="s">
        <v>30</v>
      </c>
      <c r="F90" s="2" t="s">
        <v>14</v>
      </c>
      <c r="G90" s="2" t="s">
        <v>15</v>
      </c>
      <c r="H90" s="4">
        <v>340000</v>
      </c>
      <c r="I90" s="58">
        <v>350000</v>
      </c>
      <c r="J90" s="24">
        <v>400000</v>
      </c>
      <c r="K90" s="25">
        <v>500000</v>
      </c>
      <c r="L90" s="37" t="s">
        <v>159</v>
      </c>
    </row>
    <row r="91" spans="1:12" ht="22.5" outlineLevel="1">
      <c r="A91" s="2" t="s">
        <v>109</v>
      </c>
      <c r="B91" s="2" t="s">
        <v>117</v>
      </c>
      <c r="C91" s="3" t="s">
        <v>118</v>
      </c>
      <c r="D91" s="2" t="s">
        <v>26</v>
      </c>
      <c r="E91" s="2" t="s">
        <v>25</v>
      </c>
      <c r="F91" s="2" t="s">
        <v>14</v>
      </c>
      <c r="G91" s="2" t="s">
        <v>15</v>
      </c>
      <c r="H91" s="4">
        <v>652205.49</v>
      </c>
      <c r="I91" s="58">
        <v>500000</v>
      </c>
      <c r="J91" s="24">
        <v>700000</v>
      </c>
      <c r="K91" s="25">
        <v>700000</v>
      </c>
      <c r="L91" s="37" t="s">
        <v>168</v>
      </c>
    </row>
    <row r="92" spans="1:12" ht="22.5" outlineLevel="1">
      <c r="A92" s="2" t="s">
        <v>109</v>
      </c>
      <c r="B92" s="2" t="s">
        <v>117</v>
      </c>
      <c r="C92" s="3" t="s">
        <v>118</v>
      </c>
      <c r="D92" s="2" t="s">
        <v>26</v>
      </c>
      <c r="E92" s="2" t="s">
        <v>36</v>
      </c>
      <c r="F92" s="2" t="s">
        <v>14</v>
      </c>
      <c r="G92" s="2" t="s">
        <v>15</v>
      </c>
      <c r="H92" s="4">
        <v>42000</v>
      </c>
      <c r="I92" s="20">
        <v>30000</v>
      </c>
      <c r="J92" s="22">
        <v>30000</v>
      </c>
      <c r="K92" s="23">
        <v>30000</v>
      </c>
    </row>
    <row r="93" spans="1:12" ht="45" outlineLevel="1">
      <c r="A93" s="2" t="s">
        <v>109</v>
      </c>
      <c r="B93" s="2" t="s">
        <v>119</v>
      </c>
      <c r="C93" s="3" t="s">
        <v>120</v>
      </c>
      <c r="D93" s="2" t="s">
        <v>26</v>
      </c>
      <c r="E93" s="2" t="s">
        <v>30</v>
      </c>
      <c r="F93" s="2" t="s">
        <v>14</v>
      </c>
      <c r="G93" s="2" t="s">
        <v>15</v>
      </c>
      <c r="H93" s="4">
        <v>40000</v>
      </c>
      <c r="I93" s="38">
        <v>0</v>
      </c>
      <c r="J93" s="39">
        <v>0</v>
      </c>
      <c r="K93" s="40">
        <v>0</v>
      </c>
      <c r="L93" s="37" t="s">
        <v>156</v>
      </c>
    </row>
    <row r="94" spans="1:12" ht="45" outlineLevel="1">
      <c r="A94" s="2" t="s">
        <v>109</v>
      </c>
      <c r="B94" s="2" t="s">
        <v>119</v>
      </c>
      <c r="C94" s="3" t="s">
        <v>120</v>
      </c>
      <c r="D94" s="2" t="s">
        <v>26</v>
      </c>
      <c r="E94" s="2" t="s">
        <v>25</v>
      </c>
      <c r="F94" s="2" t="s">
        <v>14</v>
      </c>
      <c r="G94" s="2" t="s">
        <v>15</v>
      </c>
      <c r="H94" s="4">
        <v>200000</v>
      </c>
      <c r="I94" s="58">
        <v>0</v>
      </c>
      <c r="J94" s="24">
        <v>240000</v>
      </c>
      <c r="K94" s="25">
        <v>240000</v>
      </c>
      <c r="L94" s="37" t="s">
        <v>169</v>
      </c>
    </row>
    <row r="95" spans="1:12" ht="45" outlineLevel="1">
      <c r="A95" s="2" t="s">
        <v>109</v>
      </c>
      <c r="B95" s="2" t="s">
        <v>119</v>
      </c>
      <c r="C95" s="3" t="s">
        <v>120</v>
      </c>
      <c r="D95" s="2" t="s">
        <v>26</v>
      </c>
      <c r="E95" s="2" t="s">
        <v>32</v>
      </c>
      <c r="F95" s="2" t="s">
        <v>14</v>
      </c>
      <c r="G95" s="2" t="s">
        <v>15</v>
      </c>
      <c r="H95" s="4">
        <v>0</v>
      </c>
      <c r="I95" s="66">
        <v>526320</v>
      </c>
      <c r="J95" s="24">
        <v>0</v>
      </c>
      <c r="K95" s="25">
        <v>0</v>
      </c>
      <c r="L95" s="37" t="s">
        <v>186</v>
      </c>
    </row>
    <row r="96" spans="1:12" ht="45" outlineLevel="1">
      <c r="A96" s="2" t="s">
        <v>109</v>
      </c>
      <c r="B96" s="2" t="s">
        <v>119</v>
      </c>
      <c r="C96" s="3" t="s">
        <v>120</v>
      </c>
      <c r="D96" s="2" t="s">
        <v>26</v>
      </c>
      <c r="E96" s="2" t="s">
        <v>121</v>
      </c>
      <c r="F96" s="2" t="s">
        <v>14</v>
      </c>
      <c r="G96" s="2" t="s">
        <v>15</v>
      </c>
      <c r="H96" s="4">
        <v>10000</v>
      </c>
      <c r="I96" s="20">
        <v>3000</v>
      </c>
      <c r="J96" s="22">
        <v>5000</v>
      </c>
      <c r="K96" s="23">
        <v>5000</v>
      </c>
    </row>
    <row r="97" spans="1:12" ht="45" outlineLevel="1">
      <c r="A97" s="2" t="s">
        <v>109</v>
      </c>
      <c r="B97" s="2" t="s">
        <v>119</v>
      </c>
      <c r="C97" s="3" t="s">
        <v>120</v>
      </c>
      <c r="D97" s="2" t="s">
        <v>26</v>
      </c>
      <c r="E97" s="2" t="s">
        <v>36</v>
      </c>
      <c r="F97" s="2" t="s">
        <v>14</v>
      </c>
      <c r="G97" s="2" t="s">
        <v>15</v>
      </c>
      <c r="H97" s="4">
        <v>10000</v>
      </c>
      <c r="I97" s="20">
        <v>5000</v>
      </c>
      <c r="J97" s="22">
        <v>5000</v>
      </c>
      <c r="K97" s="23">
        <v>5000</v>
      </c>
      <c r="L97" s="37" t="s">
        <v>157</v>
      </c>
    </row>
    <row r="98" spans="1:12" ht="22.5" outlineLevel="1">
      <c r="A98" s="2" t="s">
        <v>109</v>
      </c>
      <c r="B98" s="2" t="s">
        <v>122</v>
      </c>
      <c r="C98" s="3" t="s">
        <v>123</v>
      </c>
      <c r="D98" s="2" t="s">
        <v>26</v>
      </c>
      <c r="E98" s="2" t="s">
        <v>25</v>
      </c>
      <c r="F98" s="2" t="s">
        <v>14</v>
      </c>
      <c r="G98" s="2" t="s">
        <v>15</v>
      </c>
      <c r="H98" s="4">
        <v>739482.51</v>
      </c>
      <c r="I98" s="58">
        <v>603000</v>
      </c>
      <c r="J98" s="24">
        <v>400000</v>
      </c>
      <c r="K98" s="25">
        <v>643300</v>
      </c>
      <c r="L98" s="37" t="s">
        <v>158</v>
      </c>
    </row>
    <row r="99" spans="1:12" ht="22.5" outlineLevel="1">
      <c r="A99" s="2" t="s">
        <v>109</v>
      </c>
      <c r="B99" s="2" t="s">
        <v>122</v>
      </c>
      <c r="C99" s="3" t="s">
        <v>123</v>
      </c>
      <c r="D99" s="2" t="s">
        <v>26</v>
      </c>
      <c r="E99" s="2" t="s">
        <v>121</v>
      </c>
      <c r="F99" s="2" t="s">
        <v>14</v>
      </c>
      <c r="G99" s="2" t="s">
        <v>15</v>
      </c>
      <c r="H99" s="4">
        <v>10000</v>
      </c>
      <c r="I99" s="20">
        <v>5000</v>
      </c>
      <c r="J99" s="22">
        <v>5000</v>
      </c>
      <c r="K99" s="23">
        <v>5000</v>
      </c>
    </row>
    <row r="100" spans="1:12" ht="33.75" outlineLevel="1">
      <c r="A100" s="2" t="s">
        <v>109</v>
      </c>
      <c r="B100" s="2" t="s">
        <v>124</v>
      </c>
      <c r="C100" s="3" t="s">
        <v>125</v>
      </c>
      <c r="D100" s="2" t="s">
        <v>50</v>
      </c>
      <c r="E100" s="2" t="s">
        <v>28</v>
      </c>
      <c r="F100" s="2" t="s">
        <v>81</v>
      </c>
      <c r="G100" s="2" t="s">
        <v>15</v>
      </c>
      <c r="H100" s="4">
        <v>1000000</v>
      </c>
      <c r="I100" s="4">
        <v>0</v>
      </c>
      <c r="J100" s="16">
        <v>0</v>
      </c>
      <c r="K100" s="17"/>
      <c r="L100" s="37" t="s">
        <v>160</v>
      </c>
    </row>
    <row r="101" spans="1:12" ht="146.25" outlineLevel="1">
      <c r="A101" s="2" t="s">
        <v>109</v>
      </c>
      <c r="B101" s="71" t="s">
        <v>188</v>
      </c>
      <c r="C101" s="72" t="s">
        <v>108</v>
      </c>
      <c r="D101" s="2" t="s">
        <v>26</v>
      </c>
      <c r="E101" s="2" t="s">
        <v>25</v>
      </c>
      <c r="F101" s="2" t="s">
        <v>83</v>
      </c>
      <c r="G101" s="2" t="s">
        <v>15</v>
      </c>
      <c r="H101" s="4">
        <v>605436.5</v>
      </c>
      <c r="I101" s="4">
        <v>1162546</v>
      </c>
      <c r="J101" s="16">
        <v>0</v>
      </c>
      <c r="K101" s="17"/>
      <c r="L101" t="s">
        <v>161</v>
      </c>
    </row>
    <row r="102" spans="1:12" ht="22.5" outlineLevel="1">
      <c r="A102" s="2" t="s">
        <v>109</v>
      </c>
      <c r="B102" s="2" t="s">
        <v>126</v>
      </c>
      <c r="C102" s="3" t="s">
        <v>127</v>
      </c>
      <c r="D102" s="2" t="s">
        <v>26</v>
      </c>
      <c r="E102" s="2" t="s">
        <v>25</v>
      </c>
      <c r="F102" s="2" t="s">
        <v>14</v>
      </c>
      <c r="G102" s="2" t="s">
        <v>15</v>
      </c>
      <c r="H102" s="4">
        <v>120002.3</v>
      </c>
      <c r="I102" s="4">
        <v>0</v>
      </c>
      <c r="J102" s="16">
        <v>0</v>
      </c>
      <c r="K102" s="17"/>
    </row>
    <row r="103" spans="1:12" ht="56.25" outlineLevel="1">
      <c r="A103" s="2" t="s">
        <v>109</v>
      </c>
      <c r="B103" s="73" t="s">
        <v>191</v>
      </c>
      <c r="C103" s="70" t="s">
        <v>128</v>
      </c>
      <c r="D103" s="2" t="s">
        <v>26</v>
      </c>
      <c r="E103" s="2" t="s">
        <v>25</v>
      </c>
      <c r="F103" s="2" t="s">
        <v>83</v>
      </c>
      <c r="G103" s="2" t="s">
        <v>15</v>
      </c>
      <c r="H103" s="4">
        <v>9087789.5199999996</v>
      </c>
      <c r="I103" s="4">
        <v>4563810</v>
      </c>
      <c r="J103" s="16">
        <v>0</v>
      </c>
      <c r="K103" s="17"/>
      <c r="L103" s="37" t="s">
        <v>174</v>
      </c>
    </row>
    <row r="104" spans="1:12" ht="22.5">
      <c r="A104" s="5" t="s">
        <v>109</v>
      </c>
      <c r="B104" s="6"/>
      <c r="C104" s="7"/>
      <c r="D104" s="6"/>
      <c r="E104" s="6"/>
      <c r="F104" s="6"/>
      <c r="G104" s="6"/>
      <c r="H104" s="8">
        <f>SUM(H79:H103)</f>
        <v>25864764.030000001</v>
      </c>
      <c r="I104" s="67">
        <f>SUM(I79:I103)</f>
        <v>9561676</v>
      </c>
      <c r="J104" s="8">
        <f>SUM(J79:J103)</f>
        <v>3728000</v>
      </c>
      <c r="K104" s="8">
        <f>SUM(K79:K103)</f>
        <v>4191300</v>
      </c>
    </row>
    <row r="105" spans="1:12" ht="45" outlineLevel="1">
      <c r="A105" s="2" t="s">
        <v>129</v>
      </c>
      <c r="B105" s="2" t="s">
        <v>130</v>
      </c>
      <c r="C105" s="3" t="s">
        <v>131</v>
      </c>
      <c r="D105" s="2" t="s">
        <v>132</v>
      </c>
      <c r="E105" s="2" t="s">
        <v>13</v>
      </c>
      <c r="F105" s="2" t="s">
        <v>14</v>
      </c>
      <c r="G105" s="2" t="s">
        <v>15</v>
      </c>
      <c r="H105" s="4">
        <v>171266.14</v>
      </c>
      <c r="I105" s="4">
        <v>200000</v>
      </c>
      <c r="J105" s="16">
        <v>200000</v>
      </c>
      <c r="K105" s="17">
        <v>200000</v>
      </c>
    </row>
    <row r="106" spans="1:12" ht="45" outlineLevel="1">
      <c r="A106" s="2" t="s">
        <v>129</v>
      </c>
      <c r="B106" s="2" t="s">
        <v>130</v>
      </c>
      <c r="C106" s="3" t="s">
        <v>131</v>
      </c>
      <c r="D106" s="2" t="s">
        <v>133</v>
      </c>
      <c r="E106" s="2" t="s">
        <v>17</v>
      </c>
      <c r="F106" s="2" t="s">
        <v>14</v>
      </c>
      <c r="G106" s="2" t="s">
        <v>15</v>
      </c>
      <c r="H106" s="4">
        <v>51722.37</v>
      </c>
      <c r="I106" s="4">
        <v>50000</v>
      </c>
      <c r="J106" s="16">
        <v>50000</v>
      </c>
      <c r="K106" s="17">
        <v>50000</v>
      </c>
    </row>
    <row r="107" spans="1:12" ht="22.5">
      <c r="A107" s="5" t="s">
        <v>129</v>
      </c>
      <c r="B107" s="6"/>
      <c r="C107" s="7"/>
      <c r="D107" s="6"/>
      <c r="E107" s="6"/>
      <c r="F107" s="6"/>
      <c r="G107" s="6"/>
      <c r="H107" s="8">
        <f>SUM(H105:H106)</f>
        <v>222988.51</v>
      </c>
      <c r="I107" s="8">
        <f t="shared" ref="I107:K107" si="10">SUM(I105:I106)</f>
        <v>250000</v>
      </c>
      <c r="J107" s="8">
        <f t="shared" si="10"/>
        <v>250000</v>
      </c>
      <c r="K107" s="8">
        <f t="shared" si="10"/>
        <v>250000</v>
      </c>
    </row>
    <row r="108" spans="1:12" ht="22.5">
      <c r="A108" s="26"/>
      <c r="B108" s="27"/>
      <c r="C108" s="42" t="s">
        <v>170</v>
      </c>
      <c r="D108" s="27"/>
      <c r="E108" s="27"/>
      <c r="F108" s="27"/>
      <c r="G108" s="27"/>
      <c r="H108" s="35">
        <v>313216</v>
      </c>
      <c r="I108" s="64">
        <v>500000</v>
      </c>
      <c r="J108" s="62">
        <v>500000</v>
      </c>
      <c r="K108" s="63">
        <v>500000</v>
      </c>
    </row>
    <row r="109" spans="1:12" ht="22.5">
      <c r="A109" s="32" t="s">
        <v>171</v>
      </c>
      <c r="B109" s="32"/>
      <c r="C109" s="33"/>
      <c r="D109" s="32"/>
      <c r="E109" s="32"/>
      <c r="F109" s="32"/>
      <c r="G109" s="32"/>
      <c r="H109" s="18">
        <f>SUM(H108)</f>
        <v>313216</v>
      </c>
      <c r="I109" s="65">
        <f t="shared" ref="I109:K109" si="11">SUM(I108)</f>
        <v>500000</v>
      </c>
      <c r="J109" s="18">
        <f t="shared" si="11"/>
        <v>500000</v>
      </c>
      <c r="K109" s="18">
        <f t="shared" si="11"/>
        <v>500000</v>
      </c>
    </row>
    <row r="110" spans="1:12" ht="33.75" outlineLevel="1">
      <c r="A110" s="43" t="s">
        <v>134</v>
      </c>
      <c r="B110" s="43" t="s">
        <v>135</v>
      </c>
      <c r="C110" s="44" t="s">
        <v>136</v>
      </c>
      <c r="D110" s="43" t="s">
        <v>137</v>
      </c>
      <c r="E110" s="43" t="s">
        <v>138</v>
      </c>
      <c r="F110" s="43" t="s">
        <v>14</v>
      </c>
      <c r="G110" s="43" t="s">
        <v>15</v>
      </c>
      <c r="H110" s="45">
        <v>4244038</v>
      </c>
      <c r="I110" s="45">
        <v>4907600</v>
      </c>
      <c r="J110" s="46">
        <v>5000000</v>
      </c>
      <c r="K110" s="47">
        <v>5000000</v>
      </c>
    </row>
    <row r="111" spans="1:12" ht="146.25" outlineLevel="1">
      <c r="A111" s="2" t="s">
        <v>134</v>
      </c>
      <c r="B111" s="2" t="s">
        <v>139</v>
      </c>
      <c r="C111" s="3" t="s">
        <v>140</v>
      </c>
      <c r="D111" s="2" t="s">
        <v>137</v>
      </c>
      <c r="E111" s="2" t="s">
        <v>138</v>
      </c>
      <c r="F111" s="2" t="s">
        <v>83</v>
      </c>
      <c r="G111" s="2" t="s">
        <v>177</v>
      </c>
      <c r="H111" s="4">
        <v>4192574</v>
      </c>
      <c r="I111" s="4">
        <v>4092400</v>
      </c>
      <c r="J111" s="16">
        <v>4092400</v>
      </c>
      <c r="K111" s="17">
        <v>4092400</v>
      </c>
    </row>
    <row r="112" spans="1:12" ht="45" outlineLevel="1">
      <c r="A112" s="2" t="s">
        <v>134</v>
      </c>
      <c r="B112" s="2" t="s">
        <v>141</v>
      </c>
      <c r="C112" s="3" t="s">
        <v>142</v>
      </c>
      <c r="D112" s="2" t="s">
        <v>143</v>
      </c>
      <c r="E112" s="2" t="s">
        <v>138</v>
      </c>
      <c r="F112" s="2" t="s">
        <v>83</v>
      </c>
      <c r="G112" s="2" t="s">
        <v>15</v>
      </c>
      <c r="H112" s="4">
        <v>263158</v>
      </c>
      <c r="I112" s="4">
        <v>0</v>
      </c>
      <c r="J112" s="16">
        <v>0</v>
      </c>
      <c r="K112" s="17"/>
    </row>
    <row r="113" spans="1:11" ht="33.75" outlineLevel="1">
      <c r="A113" s="2" t="s">
        <v>134</v>
      </c>
      <c r="B113" s="2" t="s">
        <v>144</v>
      </c>
      <c r="C113" s="3" t="s">
        <v>136</v>
      </c>
      <c r="D113" s="2" t="s">
        <v>137</v>
      </c>
      <c r="E113" s="2" t="s">
        <v>138</v>
      </c>
      <c r="F113" s="2" t="s">
        <v>14</v>
      </c>
      <c r="G113" s="2" t="s">
        <v>15</v>
      </c>
      <c r="H113" s="4">
        <v>471287</v>
      </c>
      <c r="I113" s="4">
        <v>500000</v>
      </c>
      <c r="J113" s="16">
        <v>500000</v>
      </c>
      <c r="K113" s="17">
        <v>500000</v>
      </c>
    </row>
    <row r="114" spans="1:11" ht="146.25" outlineLevel="1">
      <c r="A114" s="2" t="s">
        <v>134</v>
      </c>
      <c r="B114" s="2" t="s">
        <v>145</v>
      </c>
      <c r="C114" s="3" t="s">
        <v>140</v>
      </c>
      <c r="D114" s="2" t="s">
        <v>137</v>
      </c>
      <c r="E114" s="2" t="s">
        <v>138</v>
      </c>
      <c r="F114" s="2" t="s">
        <v>83</v>
      </c>
      <c r="G114" s="2" t="s">
        <v>177</v>
      </c>
      <c r="H114" s="4">
        <v>477426</v>
      </c>
      <c r="I114" s="4">
        <v>500000</v>
      </c>
      <c r="J114" s="16">
        <v>500000</v>
      </c>
      <c r="K114" s="17">
        <v>500000</v>
      </c>
    </row>
    <row r="115" spans="1:11" ht="22.5">
      <c r="A115" s="5" t="s">
        <v>134</v>
      </c>
      <c r="B115" s="6"/>
      <c r="C115" s="7"/>
      <c r="D115" s="6"/>
      <c r="E115" s="6"/>
      <c r="F115" s="6"/>
      <c r="G115" s="6"/>
      <c r="H115" s="8">
        <f>SUM(H110:H114)</f>
        <v>9648483</v>
      </c>
      <c r="I115" s="8">
        <f t="shared" ref="I115:K115" si="12">SUM(I110:I114)</f>
        <v>10000000</v>
      </c>
      <c r="J115" s="8">
        <f t="shared" si="12"/>
        <v>10092400</v>
      </c>
      <c r="K115" s="8">
        <f t="shared" si="12"/>
        <v>10092400</v>
      </c>
    </row>
    <row r="116" spans="1:11" ht="33.75" outlineLevel="1">
      <c r="A116" s="2" t="s">
        <v>146</v>
      </c>
      <c r="B116" s="2" t="s">
        <v>147</v>
      </c>
      <c r="C116" s="3" t="s">
        <v>136</v>
      </c>
      <c r="D116" s="2" t="s">
        <v>137</v>
      </c>
      <c r="E116" s="2" t="s">
        <v>138</v>
      </c>
      <c r="F116" s="2" t="s">
        <v>14</v>
      </c>
      <c r="G116" s="2" t="s">
        <v>15</v>
      </c>
      <c r="H116" s="4">
        <v>3950000</v>
      </c>
      <c r="I116" s="4">
        <v>4100000</v>
      </c>
      <c r="J116" s="16">
        <v>4500000</v>
      </c>
      <c r="K116" s="17">
        <v>4900000</v>
      </c>
    </row>
    <row r="117" spans="1:11" ht="22.5">
      <c r="A117" s="5" t="s">
        <v>146</v>
      </c>
      <c r="B117" s="6"/>
      <c r="C117" s="7"/>
      <c r="D117" s="6"/>
      <c r="E117" s="6"/>
      <c r="F117" s="6"/>
      <c r="G117" s="6"/>
      <c r="H117" s="8">
        <f>SUM(H116)</f>
        <v>3950000</v>
      </c>
      <c r="I117" s="8">
        <f t="shared" ref="I117:K117" si="13">SUM(I116)</f>
        <v>4100000</v>
      </c>
      <c r="J117" s="8">
        <f t="shared" si="13"/>
        <v>4500000</v>
      </c>
      <c r="K117" s="8">
        <f t="shared" si="13"/>
        <v>4900000</v>
      </c>
    </row>
    <row r="118" spans="1:11">
      <c r="A118" s="10" t="s">
        <v>148</v>
      </c>
      <c r="B118" s="11"/>
      <c r="C118" s="12"/>
      <c r="D118" s="11"/>
      <c r="E118" s="11"/>
      <c r="F118" s="11"/>
      <c r="G118" s="11"/>
      <c r="H118" s="13">
        <f>SUM(H117,H115,H109,H107,H104,H78,H70,H64,H60,H55,H53,H50,H42,H30,H29,H26,H24)</f>
        <v>59717002.039999999</v>
      </c>
      <c r="I118" s="60">
        <f>SUM(I117,I115,I109,I107,I104,I78,I70,I64,I60,I55,I53,I50,I42,I30,I26,I24)</f>
        <v>44753920</v>
      </c>
      <c r="J118" s="77">
        <f t="shared" ref="J118:K118" si="14">SUM(J117,J115,J109,J107,J104,J78,J70,J64,J60,J55,J53,J50,J42,J30,J26,J24)</f>
        <v>35451720</v>
      </c>
      <c r="K118" s="77">
        <f t="shared" si="14"/>
        <v>33690320</v>
      </c>
    </row>
    <row r="120" spans="1:11" ht="12.75" customHeight="1">
      <c r="G120" s="61" t="s">
        <v>182</v>
      </c>
      <c r="I120" s="60">
        <v>42753920</v>
      </c>
    </row>
    <row r="122" spans="1:11" ht="12.75" customHeight="1">
      <c r="G122" s="61" t="s">
        <v>183</v>
      </c>
      <c r="I122" s="60">
        <f>I120-I118</f>
        <v>-2000000</v>
      </c>
    </row>
    <row r="124" spans="1:11" ht="12.75" customHeight="1">
      <c r="G124" s="61" t="s">
        <v>184</v>
      </c>
      <c r="I124" s="60">
        <v>2000000</v>
      </c>
    </row>
    <row r="126" spans="1:11" ht="12.75" customHeight="1">
      <c r="G126" s="61" t="s">
        <v>185</v>
      </c>
      <c r="I126" s="60">
        <f>I122+I124</f>
        <v>0</v>
      </c>
    </row>
  </sheetData>
  <mergeCells count="2">
    <mergeCell ref="H1:O1"/>
    <mergeCell ref="A2:G2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Бюджет!_ftn1</vt:lpstr>
      <vt:lpstr>Бюджет!_ftnref1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rep:2.55.0.293</dc:description>
  <cp:lastModifiedBy>gbuh</cp:lastModifiedBy>
  <cp:lastPrinted>2023-11-08T12:37:34Z</cp:lastPrinted>
  <dcterms:created xsi:type="dcterms:W3CDTF">2023-08-30T08:29:01Z</dcterms:created>
  <dcterms:modified xsi:type="dcterms:W3CDTF">2023-11-15T13:03:08Z</dcterms:modified>
</cp:coreProperties>
</file>